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6420" tabRatio="857"/>
  </bookViews>
  <sheets>
    <sheet name="المحتويات" sheetId="17" r:id="rId1"/>
    <sheet name="1a" sheetId="18" r:id="rId2"/>
    <sheet name="1b" sheetId="19" r:id="rId3"/>
    <sheet name="1c" sheetId="20" r:id="rId4"/>
    <sheet name="2a" sheetId="21" r:id="rId5"/>
    <sheet name="2b" sheetId="40" r:id="rId6"/>
    <sheet name="2c" sheetId="41" r:id="rId7"/>
    <sheet name="2e" sheetId="25" r:id="rId8"/>
    <sheet name="3a" sheetId="36" r:id="rId9"/>
    <sheet name="3b" sheetId="42" r:id="rId10"/>
    <sheet name="3c" sheetId="43" r:id="rId11"/>
    <sheet name="3d" sheetId="34" r:id="rId12"/>
    <sheet name="4a" sheetId="31" r:id="rId13"/>
    <sheet name="4b" sheetId="32" r:id="rId14"/>
    <sheet name="4c" sheetId="33" r:id="rId15"/>
  </sheets>
  <definedNames>
    <definedName name="_xlnm.Print_Area" localSheetId="1">'1a'!$B$1:$J$39</definedName>
    <definedName name="_xlnm.Print_Area" localSheetId="2">'1b'!$B$2:$J$29</definedName>
    <definedName name="_xlnm.Print_Area" localSheetId="3">'1c'!$B$1:$J$17</definedName>
    <definedName name="_xlnm.Print_Area" localSheetId="4">'2a'!$B$1:$J$29</definedName>
    <definedName name="_xlnm.Print_Area" localSheetId="5">'2b'!$B$1:$J$31</definedName>
    <definedName name="_xlnm.Print_Area" localSheetId="6">'2c'!$B$1:$J$41</definedName>
    <definedName name="_xlnm.Print_Area" localSheetId="7">'2e'!$B$1:$J$18</definedName>
    <definedName name="_xlnm.Print_Area" localSheetId="8">'3a'!$B$1:$J$25</definedName>
    <definedName name="_xlnm.Print_Area" localSheetId="9">'3b'!$B$1:$J$33</definedName>
    <definedName name="_xlnm.Print_Area" localSheetId="10">'3c'!$B$1:$J$39</definedName>
    <definedName name="_xlnm.Print_Area" localSheetId="11">'3d'!$B$1:$J$18</definedName>
    <definedName name="_xlnm.Print_Area" localSheetId="12">'4a'!$B$1:$J$22</definedName>
    <definedName name="_xlnm.Print_Area" localSheetId="13">'4b'!$B$1:$J$23</definedName>
    <definedName name="_xlnm.Print_Area" localSheetId="14">'4c'!$B$1:$J$17</definedName>
    <definedName name="_xlnm.Print_Area" localSheetId="0">المحتويات!$B$1:$D$23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1" l="1"/>
  <c r="I11" i="41" s="1"/>
  <c r="H12" i="41"/>
  <c r="H11" i="41" s="1"/>
  <c r="G12" i="41"/>
  <c r="G11" i="41" s="1"/>
  <c r="F12" i="41"/>
  <c r="F11" i="41" s="1"/>
  <c r="E12" i="41"/>
  <c r="D12" i="41"/>
  <c r="D11" i="41" s="1"/>
  <c r="C12" i="41"/>
  <c r="E11" i="41"/>
  <c r="C11" i="41"/>
  <c r="I11" i="40"/>
  <c r="H11" i="40"/>
  <c r="G11" i="40"/>
  <c r="F11" i="40"/>
  <c r="E11" i="40"/>
  <c r="D11" i="40"/>
  <c r="H13" i="18" l="1"/>
  <c r="H12" i="18" s="1"/>
  <c r="H11" i="18" s="1"/>
  <c r="G13" i="18"/>
  <c r="G12" i="18" s="1"/>
  <c r="G11" i="18" s="1"/>
  <c r="H11" i="42" l="1"/>
  <c r="H11" i="19" l="1"/>
  <c r="G11" i="19"/>
  <c r="H14" i="33"/>
  <c r="H13" i="33"/>
  <c r="H12" i="33"/>
  <c r="H19" i="31"/>
  <c r="H18" i="31"/>
  <c r="H17" i="31"/>
  <c r="H16" i="31"/>
  <c r="H15" i="31"/>
  <c r="H14" i="31"/>
  <c r="H13" i="31"/>
  <c r="H12" i="31"/>
  <c r="H26" i="43" l="1"/>
  <c r="H19" i="43"/>
  <c r="I12" i="43"/>
  <c r="I11" i="43" l="1"/>
  <c r="G12" i="43" l="1"/>
  <c r="G11" i="43" s="1"/>
  <c r="D12" i="43"/>
  <c r="E12" i="43"/>
  <c r="F12" i="43"/>
  <c r="C12" i="43"/>
  <c r="C11" i="43" s="1"/>
  <c r="D11" i="43" l="1"/>
  <c r="E11" i="43"/>
  <c r="F11" i="43"/>
  <c r="H13" i="43"/>
  <c r="H14" i="43"/>
  <c r="H15" i="43"/>
  <c r="H16" i="43"/>
  <c r="H17" i="43"/>
  <c r="H18" i="43"/>
  <c r="H20" i="43"/>
  <c r="H21" i="43"/>
  <c r="H22" i="43"/>
  <c r="H23" i="43"/>
  <c r="H24" i="43"/>
  <c r="H25" i="43"/>
  <c r="H27" i="43"/>
  <c r="H28" i="43"/>
  <c r="H29" i="43"/>
  <c r="H30" i="43"/>
  <c r="H31" i="43"/>
  <c r="H32" i="43"/>
  <c r="H33" i="43"/>
  <c r="H34" i="43"/>
  <c r="H35" i="43"/>
  <c r="H36" i="43"/>
  <c r="C11" i="42"/>
  <c r="D11" i="42"/>
  <c r="E11" i="42"/>
  <c r="F11" i="42"/>
  <c r="G11" i="42"/>
  <c r="I11" i="42"/>
  <c r="H12" i="43" l="1"/>
  <c r="H11" i="43" s="1"/>
  <c r="E11" i="21" l="1"/>
  <c r="C11" i="31" l="1"/>
  <c r="C29" i="18" l="1"/>
  <c r="D29" i="18"/>
  <c r="E29" i="18"/>
  <c r="F29" i="18"/>
  <c r="I29" i="18"/>
  <c r="C32" i="18"/>
  <c r="D32" i="18"/>
  <c r="E32" i="18"/>
  <c r="F32" i="18"/>
  <c r="I32" i="18"/>
  <c r="C22" i="18"/>
  <c r="D22" i="18"/>
  <c r="E22" i="18"/>
  <c r="F22" i="18"/>
  <c r="I22" i="18"/>
  <c r="C19" i="18"/>
  <c r="D19" i="18"/>
  <c r="E19" i="18"/>
  <c r="F19" i="18"/>
  <c r="I19" i="18"/>
  <c r="C16" i="18"/>
  <c r="D16" i="18"/>
  <c r="E16" i="18"/>
  <c r="F16" i="18"/>
  <c r="I16" i="18"/>
  <c r="C13" i="18"/>
  <c r="D13" i="18"/>
  <c r="E13" i="18"/>
  <c r="F13" i="18"/>
  <c r="I13" i="18"/>
  <c r="D25" i="18" l="1"/>
  <c r="C25" i="18"/>
  <c r="I25" i="18"/>
  <c r="D12" i="18"/>
  <c r="C12" i="18"/>
  <c r="F25" i="18"/>
  <c r="E25" i="18"/>
  <c r="F12" i="18"/>
  <c r="E12" i="18"/>
  <c r="D11" i="18"/>
  <c r="C11" i="18"/>
  <c r="I12" i="18"/>
  <c r="I11" i="18" l="1"/>
  <c r="F11" i="18"/>
  <c r="E11" i="18"/>
  <c r="C11" i="36"/>
  <c r="D11" i="36"/>
  <c r="E11" i="36"/>
  <c r="F11" i="36"/>
  <c r="G11" i="36"/>
  <c r="I11" i="36"/>
  <c r="C11" i="34"/>
  <c r="D11" i="34"/>
  <c r="E11" i="34"/>
  <c r="F11" i="34"/>
  <c r="G11" i="34"/>
  <c r="I11" i="34"/>
  <c r="H11" i="36" l="1"/>
  <c r="H11" i="34"/>
  <c r="I11" i="33" l="1"/>
  <c r="G11" i="33"/>
  <c r="F11" i="33"/>
  <c r="E11" i="33"/>
  <c r="D11" i="33"/>
  <c r="C11" i="33"/>
  <c r="I18" i="32"/>
  <c r="F18" i="32"/>
  <c r="E18" i="32"/>
  <c r="D18" i="32"/>
  <c r="C18" i="32"/>
  <c r="I15" i="32"/>
  <c r="F15" i="32"/>
  <c r="E15" i="32"/>
  <c r="D15" i="32"/>
  <c r="C15" i="32"/>
  <c r="I11" i="31"/>
  <c r="H11" i="31"/>
  <c r="G11" i="31"/>
  <c r="F11" i="31"/>
  <c r="E11" i="31"/>
  <c r="D11" i="31"/>
  <c r="I11" i="25"/>
  <c r="G11" i="25"/>
  <c r="F11" i="25"/>
  <c r="E11" i="25"/>
  <c r="D11" i="25"/>
  <c r="C11" i="25"/>
  <c r="I11" i="21"/>
  <c r="G11" i="21"/>
  <c r="F11" i="21"/>
  <c r="D11" i="21"/>
  <c r="C11" i="21"/>
  <c r="I10" i="20"/>
  <c r="G10" i="20"/>
  <c r="F10" i="20"/>
  <c r="E10" i="20"/>
  <c r="D10" i="20"/>
  <c r="C10" i="20"/>
  <c r="I11" i="19"/>
  <c r="F11" i="19"/>
  <c r="E11" i="19"/>
  <c r="D11" i="19"/>
  <c r="C11" i="19"/>
  <c r="F11" i="32" l="1"/>
  <c r="D11" i="32"/>
  <c r="E11" i="32"/>
  <c r="C11" i="32"/>
  <c r="H10" i="20"/>
  <c r="H11" i="25"/>
  <c r="H11" i="21"/>
  <c r="I11" i="32"/>
  <c r="H11" i="33"/>
  <c r="C11" i="40"/>
</calcChain>
</file>

<file path=xl/sharedStrings.xml><?xml version="1.0" encoding="utf-8"?>
<sst xmlns="http://schemas.openxmlformats.org/spreadsheetml/2006/main" count="790" uniqueCount="294">
  <si>
    <t>رصيد</t>
  </si>
  <si>
    <t xml:space="preserve">مليون دينار </t>
  </si>
  <si>
    <t xml:space="preserve">       حصص الملكية </t>
  </si>
  <si>
    <t xml:space="preserve">       أدوات الدين </t>
  </si>
  <si>
    <t xml:space="preserve">       سندات الدين </t>
  </si>
  <si>
    <t xml:space="preserve">     الاستثمارات العكسية </t>
  </si>
  <si>
    <t xml:space="preserve">     الاستثمارات الزميلة </t>
  </si>
  <si>
    <t xml:space="preserve">   استثمارات الحافظة  </t>
  </si>
  <si>
    <t xml:space="preserve">   الاستثمارات الاخرى   </t>
  </si>
  <si>
    <t xml:space="preserve">     التأمين والتقاعد</t>
  </si>
  <si>
    <t xml:space="preserve">     الائتمان التجاري </t>
  </si>
  <si>
    <t xml:space="preserve">     الحسابات الدائنة والمدينة </t>
  </si>
  <si>
    <t xml:space="preserve">     النقد والودائع</t>
  </si>
  <si>
    <t xml:space="preserve">       طويلة الأجل</t>
  </si>
  <si>
    <t xml:space="preserve">       قصيرة الأجل </t>
  </si>
  <si>
    <t>الأنشطة المهنية والعلمية والتقنية</t>
  </si>
  <si>
    <t>المعلومات والإتصالات</t>
  </si>
  <si>
    <t>النقل والتخزين</t>
  </si>
  <si>
    <t>انشطة خدمة الاقامة والطعام</t>
  </si>
  <si>
    <t>تجارة الجملة والتجزئة وإصلاح المركبات ذات المحركات والدراجات النارية</t>
  </si>
  <si>
    <t>التعليم</t>
  </si>
  <si>
    <t>إمدادات الكهرباء والغاز والبخار وتكييف الهواء</t>
  </si>
  <si>
    <t>الكويت</t>
  </si>
  <si>
    <t>سوريا</t>
  </si>
  <si>
    <t>عمان</t>
  </si>
  <si>
    <t>فرنسا</t>
  </si>
  <si>
    <t>فلسطين</t>
  </si>
  <si>
    <t>قبرص</t>
  </si>
  <si>
    <t>قطر</t>
  </si>
  <si>
    <t>لبنــــــان</t>
  </si>
  <si>
    <t>مصر</t>
  </si>
  <si>
    <t>المملكة المتحدة</t>
  </si>
  <si>
    <t>البحرين</t>
  </si>
  <si>
    <t>العراق</t>
  </si>
  <si>
    <t>الصين</t>
  </si>
  <si>
    <t>الهند</t>
  </si>
  <si>
    <t xml:space="preserve">شركة مساهمة عامة </t>
  </si>
  <si>
    <t xml:space="preserve">شركة مساهمة خاصة </t>
  </si>
  <si>
    <t>شركة ذات مسؤولية محدودة</t>
  </si>
  <si>
    <t>الاستثمار الأجنبي داخل المملكة</t>
  </si>
  <si>
    <t xml:space="preserve">   الاستثمار الأجنبي المباشر </t>
  </si>
  <si>
    <t xml:space="preserve">     للمستثمرين المباشرين غيرالمقيمين</t>
  </si>
  <si>
    <t>الأنشطة المالية وأنشطة التأمين</t>
  </si>
  <si>
    <t>الأنشطة في مجال صحة الإنسان والعمل الاجتماعي</t>
  </si>
  <si>
    <t>أنشطة الخدمات الإدارية وخدمات الدعم</t>
  </si>
  <si>
    <t>الأنشطة الخدمية الأخرى</t>
  </si>
  <si>
    <t>الاستثمارالأجنبي المباشر داخل المملكة</t>
  </si>
  <si>
    <t>استثمارات الحافظة داخل المملكة</t>
  </si>
  <si>
    <t>استثمارات الاخرى داخل المملكة</t>
  </si>
  <si>
    <t>أخرى</t>
  </si>
  <si>
    <t>لبنان</t>
  </si>
  <si>
    <t>ليبيريا</t>
  </si>
  <si>
    <t>ايران</t>
  </si>
  <si>
    <t>ليختنشتاين</t>
  </si>
  <si>
    <t>التعدين واستغلال المحاجر</t>
  </si>
  <si>
    <t>ليبيا</t>
  </si>
  <si>
    <t xml:space="preserve">أخرى </t>
  </si>
  <si>
    <t>الصناعات التحويلية</t>
  </si>
  <si>
    <t>الأنشطة العقارية</t>
  </si>
  <si>
    <t>اسبانيا</t>
  </si>
  <si>
    <t>سنغافورة</t>
  </si>
  <si>
    <t>تايوان</t>
  </si>
  <si>
    <t>الولايات المتحدة الامريكية</t>
  </si>
  <si>
    <t>فنلندا</t>
  </si>
  <si>
    <t>كندا</t>
  </si>
  <si>
    <t>تركيا</t>
  </si>
  <si>
    <t xml:space="preserve">     القروض الممنوحة</t>
  </si>
  <si>
    <t>كوريا الجنوبية</t>
  </si>
  <si>
    <t>بلدان أخرى</t>
  </si>
  <si>
    <t>الإنشاءات (تشييد المباني)</t>
  </si>
  <si>
    <t xml:space="preserve">رقم الجدول </t>
  </si>
  <si>
    <t xml:space="preserve">الاستثمار الأجنبي داخل المملكة حسب النشاط الاقتصادي </t>
  </si>
  <si>
    <t xml:space="preserve">الاستثمار الاجنبي داخل المملكة حسب الكيان القانوني </t>
  </si>
  <si>
    <t>الاستثمار الأجنبي المباشر داخل المملكة حسب النشاط الاقتصادي</t>
  </si>
  <si>
    <t>الاستثمار المباشر داخل المملكة</t>
  </si>
  <si>
    <t>الاستثمارالأجنبي المباشر داخل المملكة حسب التوزيع الجغرافي (مجموعات دول)</t>
  </si>
  <si>
    <t>الاستثمار المباشر داخل المملكة حسب الكيان القانوني</t>
  </si>
  <si>
    <t xml:space="preserve">استثمارات الحافظة داخل المملكة حسب النشاط الاقتصادي </t>
  </si>
  <si>
    <t>استثمارات الحافظة داخل المملكة حسب التوزيع الجغرافي (دول)</t>
  </si>
  <si>
    <t xml:space="preserve">استثمارات الحافظة داخل المملكة حسب التوزيع الجغرافي (مجموعات دول)  </t>
  </si>
  <si>
    <t xml:space="preserve">استثمارات الحافظة داخل المملكة حسب الكيان القانوني  </t>
  </si>
  <si>
    <t>الاستثمارات الاخرى داخل المملكة حسب النشاط الاقتصادي</t>
  </si>
  <si>
    <t>الاستثمارات الاخرى داخل المملكة</t>
  </si>
  <si>
    <t>الاستثمارات الاخرى داخل المملكة حسب الأداة</t>
  </si>
  <si>
    <t>الاستثمارات الاخرى داخل المملكة حسب الكيان القانوني</t>
  </si>
  <si>
    <t>صافي المعاملات</t>
  </si>
  <si>
    <t>صافي التغيرات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</si>
  <si>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</si>
  <si>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</si>
  <si>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</si>
  <si>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</si>
  <si>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</si>
  <si>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</si>
  <si>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</si>
  <si>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</si>
  <si>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</si>
  <si>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3d</t>
  </si>
  <si>
    <t>3c</t>
  </si>
  <si>
    <t>4a</t>
  </si>
  <si>
    <t>4b</t>
  </si>
  <si>
    <t>4c</t>
  </si>
  <si>
    <t>Table No.</t>
  </si>
  <si>
    <t xml:space="preserve">  Portfolio Investment  </t>
  </si>
  <si>
    <t xml:space="preserve">  Other Investment </t>
  </si>
  <si>
    <t>Financial and insurance activities</t>
  </si>
  <si>
    <t>Manufacturing</t>
  </si>
  <si>
    <t>Mining and quarrying</t>
  </si>
  <si>
    <t>Real estate activities</t>
  </si>
  <si>
    <t>Construction</t>
  </si>
  <si>
    <t>Electricity, gas, steam and air conditioning supply</t>
  </si>
  <si>
    <t>Transportation and storage</t>
  </si>
  <si>
    <t>Wholesale and retail trade; repair of motor vehicles and motorcycles</t>
  </si>
  <si>
    <t>Information and communication</t>
  </si>
  <si>
    <t>Accommodation and food service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</si>
  <si>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</si>
  <si>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</si>
  <si>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</si>
  <si>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</si>
  <si>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Table (1b) جدول</t>
  </si>
  <si>
    <t>JD Million</t>
  </si>
  <si>
    <t xml:space="preserve">  Foreign Direct Investment  </t>
  </si>
  <si>
    <t xml:space="preserve">    Non-resident direct investors    </t>
  </si>
  <si>
    <t xml:space="preserve">         Debt instruments         </t>
  </si>
  <si>
    <t xml:space="preserve">    Reverse investment    </t>
  </si>
  <si>
    <t xml:space="preserve">      Debt instruments        </t>
  </si>
  <si>
    <t xml:space="preserve">         Equity         </t>
  </si>
  <si>
    <t xml:space="preserve">      Debt instruments         </t>
  </si>
  <si>
    <t xml:space="preserve">        Equity        </t>
  </si>
  <si>
    <t xml:space="preserve">      Debt securities         </t>
  </si>
  <si>
    <t xml:space="preserve">    Fellow investment   </t>
  </si>
  <si>
    <t xml:space="preserve">    Insurance and pension         </t>
  </si>
  <si>
    <t xml:space="preserve">    Trade credit         </t>
  </si>
  <si>
    <t xml:space="preserve">    Other accounts payable         </t>
  </si>
  <si>
    <t xml:space="preserve">    Currency and deposits         </t>
  </si>
  <si>
    <t xml:space="preserve">      Long term           </t>
  </si>
  <si>
    <t xml:space="preserve">      Short term           </t>
  </si>
  <si>
    <t xml:space="preserve">     Loans         </t>
  </si>
  <si>
    <t xml:space="preserve">          Short term           </t>
  </si>
  <si>
    <t>Table (1a) جدول</t>
  </si>
  <si>
    <t>Table (1c) جدول</t>
  </si>
  <si>
    <t>Foreign Investment in the Kingdom by Legal Status</t>
  </si>
  <si>
    <t xml:space="preserve">Foreign Investment in the Kingdom </t>
  </si>
  <si>
    <t>Foreign Investment in the Kingdom by Economic Activity</t>
  </si>
  <si>
    <t xml:space="preserve">Foreign Direct Investment in the Kingdom </t>
  </si>
  <si>
    <t>Foreign Direct Investment in the Kingdom by Economic Activity</t>
  </si>
  <si>
    <t>Foreign Direct Investment in the Kingdom by Legal Status</t>
  </si>
  <si>
    <t xml:space="preserve">Portfolio Investment  in the Kingdom </t>
  </si>
  <si>
    <t>Portfolio Investment  in the Kingdom by Economic Activity</t>
  </si>
  <si>
    <t>Portfolio Investment  in the Kingdom by Legal Status</t>
  </si>
  <si>
    <t xml:space="preserve">Other Investment in the Kingdom </t>
  </si>
  <si>
    <t>Other Investment in the Kingdom by Economic Activity</t>
  </si>
  <si>
    <t>Other Investment in the Kingdom by Instrument</t>
  </si>
  <si>
    <t>Other Investment in the Kingdom by Legal Status</t>
  </si>
  <si>
    <t xml:space="preserve">  Limited liability companies</t>
  </si>
  <si>
    <t xml:space="preserve">  Private shareholding companies</t>
  </si>
  <si>
    <t xml:space="preserve">  Public shareholding companies</t>
  </si>
  <si>
    <t xml:space="preserve">  Other</t>
  </si>
  <si>
    <t>Table (2a) جدول</t>
  </si>
  <si>
    <t>United Arab Emirates</t>
  </si>
  <si>
    <t>United Kingdom</t>
  </si>
  <si>
    <t>Kuwait</t>
  </si>
  <si>
    <t>Bahrain</t>
  </si>
  <si>
    <t>France</t>
  </si>
  <si>
    <t>Saudi Arabia</t>
  </si>
  <si>
    <t>China</t>
  </si>
  <si>
    <t>Qatar</t>
  </si>
  <si>
    <t>India</t>
  </si>
  <si>
    <t>United States of America</t>
  </si>
  <si>
    <t>Libya</t>
  </si>
  <si>
    <t>Egypt</t>
  </si>
  <si>
    <t>Syria</t>
  </si>
  <si>
    <t>Iraq</t>
  </si>
  <si>
    <t>Lebanon</t>
  </si>
  <si>
    <t>Cyprus</t>
  </si>
  <si>
    <t>Table (2c) جدول</t>
  </si>
  <si>
    <t>دول مجلس التعاون الخليجي:</t>
  </si>
  <si>
    <t xml:space="preserve"> بقية الدول العربية، منها:</t>
  </si>
  <si>
    <t>دول اوروبا، منها:</t>
  </si>
  <si>
    <t xml:space="preserve">  Gulf Cooperation Council:</t>
  </si>
  <si>
    <t xml:space="preserve">    United Arab Emirates </t>
  </si>
  <si>
    <t xml:space="preserve">    Kuwait</t>
  </si>
  <si>
    <t xml:space="preserve">    Bahrain</t>
  </si>
  <si>
    <t xml:space="preserve">    Saudi Arabia</t>
  </si>
  <si>
    <t xml:space="preserve">    Qatar</t>
  </si>
  <si>
    <t xml:space="preserve">    Oman</t>
  </si>
  <si>
    <t xml:space="preserve">  Other Arab countries, o/w:</t>
  </si>
  <si>
    <t xml:space="preserve">    Libya</t>
  </si>
  <si>
    <t xml:space="preserve">    Egypt</t>
  </si>
  <si>
    <t xml:space="preserve">    Syria</t>
  </si>
  <si>
    <t xml:space="preserve">    United Kingdom</t>
  </si>
  <si>
    <t xml:space="preserve">    France</t>
  </si>
  <si>
    <t xml:space="preserve">    United States of America</t>
  </si>
  <si>
    <t xml:space="preserve">    China</t>
  </si>
  <si>
    <t xml:space="preserve">    India</t>
  </si>
  <si>
    <t xml:space="preserve">    South Korea</t>
  </si>
  <si>
    <t xml:space="preserve">  Other countries </t>
  </si>
  <si>
    <t xml:space="preserve">  Europe countries, o/w:</t>
  </si>
  <si>
    <t xml:space="preserve"> ليبيا</t>
  </si>
  <si>
    <t>Table (2d) جدول</t>
  </si>
  <si>
    <t xml:space="preserve">  Other countries</t>
  </si>
  <si>
    <t>دول امريكا، منها:</t>
  </si>
  <si>
    <t>الدول الآسيوية غير العربية، منها:</t>
  </si>
  <si>
    <t xml:space="preserve">البلدان الأخرى </t>
  </si>
  <si>
    <t xml:space="preserve">    Iraq</t>
  </si>
  <si>
    <t xml:space="preserve">    Lebanon</t>
  </si>
  <si>
    <t xml:space="preserve">    Cyprus</t>
  </si>
  <si>
    <t xml:space="preserve">    Spain</t>
  </si>
  <si>
    <t xml:space="preserve">    Singapore</t>
  </si>
  <si>
    <t xml:space="preserve">    Taiwan</t>
  </si>
  <si>
    <t xml:space="preserve">  America countries, o/w:</t>
  </si>
  <si>
    <t xml:space="preserve">  Non-Arab Asian countries, o/w:</t>
  </si>
  <si>
    <t>Table (3a) جدول</t>
  </si>
  <si>
    <t>Portfolio Investment  in the Kingdom</t>
  </si>
  <si>
    <t>Portfolio Investment  in the Kingdom by Geographical Distribution (Countries)</t>
  </si>
  <si>
    <t>الاستثمارالأجنبي المباشر داخل المملكة حسب التوزيع الجغرافي (دول)</t>
  </si>
  <si>
    <t>Foreign Direct Investment in the Kingdom by Geographical Distribution (Countries)</t>
  </si>
  <si>
    <t>Table (3b) جدول</t>
  </si>
  <si>
    <t>Table (3c) جدول</t>
  </si>
  <si>
    <t>Table (3d) جدول</t>
  </si>
  <si>
    <t>Other countries</t>
  </si>
  <si>
    <t>Oman</t>
  </si>
  <si>
    <t>Palestine</t>
  </si>
  <si>
    <t>Liechtenstein</t>
  </si>
  <si>
    <t>Iran</t>
  </si>
  <si>
    <t>Liberia</t>
  </si>
  <si>
    <t xml:space="preserve">    Finland</t>
  </si>
  <si>
    <t xml:space="preserve">    Canada</t>
  </si>
  <si>
    <t xml:space="preserve">   Türkiye</t>
  </si>
  <si>
    <t>بقية الدول العربية، منها:</t>
  </si>
  <si>
    <t>لدول الأخرى:</t>
  </si>
  <si>
    <t xml:space="preserve">    Palestine</t>
  </si>
  <si>
    <t xml:space="preserve">   Iran</t>
  </si>
  <si>
    <t>Portfolio Investment  in the Kingdom by Geographical Distribution (Region)</t>
  </si>
  <si>
    <t>Foreign Direct Investment in the Kingdom by Geographical Distribution (Region)</t>
  </si>
  <si>
    <t>Table (4a) جدول</t>
  </si>
  <si>
    <t>Table (4b) جدول</t>
  </si>
  <si>
    <t>Table (4c) جدول</t>
  </si>
  <si>
    <t>Foreign Direct Investment in the Kingdom</t>
  </si>
  <si>
    <t>Other Investment in the Kingdom</t>
  </si>
  <si>
    <t>Other service activities</t>
  </si>
  <si>
    <t xml:space="preserve">الجدول </t>
  </si>
  <si>
    <t>Table</t>
  </si>
  <si>
    <t>* : أولية.</t>
  </si>
  <si>
    <t>* : Preliminary.</t>
  </si>
  <si>
    <r>
      <t>Foreign Investment in Jordan</t>
    </r>
    <r>
      <rPr>
        <b/>
        <vertAlign val="superscript"/>
        <sz val="22"/>
        <color rgb="FFC00000"/>
        <rFont val="Times New Roman"/>
        <family val="1"/>
      </rPr>
      <t>*</t>
    </r>
  </si>
  <si>
    <r>
      <t>Other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</si>
  <si>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t>(1) : تقديرات .</t>
  </si>
  <si>
    <t>(2) : The data are presented according to Assets - Liabilities principle.</t>
  </si>
  <si>
    <t>(3) : Direct investment includes re-invested earnings to direct investors.</t>
  </si>
  <si>
    <t>(2) : بيانات الجدول تعتمد على أسلوب العرض حسب مبدأ الأصول / الخصوم.</t>
  </si>
  <si>
    <t>(3) : الاستثمار المباشر يتضمن الأرباح المعاد استثمارها للمستثمرين المباشرين.</t>
  </si>
  <si>
    <r>
      <t xml:space="preserve">الاستثمار الأجنبي داخل المملكة </t>
    </r>
    <r>
      <rPr>
        <b/>
        <vertAlign val="superscript"/>
        <sz val="24"/>
        <color rgb="FF007079"/>
        <rFont val="Times New Roman"/>
        <family val="1"/>
      </rPr>
      <t>(2)</t>
    </r>
  </si>
  <si>
    <r>
      <t>Foreign Investment in the Kingdom</t>
    </r>
    <r>
      <rPr>
        <b/>
        <vertAlign val="superscript"/>
        <sz val="22"/>
        <color rgb="FF007079"/>
        <rFont val="Times New Roman"/>
        <family val="1"/>
      </rPr>
      <t xml:space="preserve"> (2)</t>
    </r>
    <r>
      <rPr>
        <b/>
        <sz val="22"/>
        <color rgb="FF007079"/>
        <rFont val="Times New Roman"/>
        <family val="1"/>
      </rPr>
      <t xml:space="preserve"> </t>
    </r>
  </si>
  <si>
    <r>
      <t xml:space="preserve">       حصص الملكية </t>
    </r>
    <r>
      <rPr>
        <vertAlign val="superscript"/>
        <sz val="22"/>
        <color theme="1"/>
        <rFont val="Times New Roman"/>
        <family val="1"/>
      </rPr>
      <t>(3)</t>
    </r>
  </si>
  <si>
    <r>
      <t xml:space="preserve">     Equity </t>
    </r>
    <r>
      <rPr>
        <b/>
        <vertAlign val="superscript"/>
        <sz val="20"/>
        <color rgb="FF000000"/>
        <rFont val="Times New Roman"/>
        <family val="1"/>
      </rPr>
      <t xml:space="preserve">(3)     </t>
    </r>
  </si>
  <si>
    <t>(1) : Estimates.</t>
  </si>
  <si>
    <t xml:space="preserve"> الصناعات التحويلية</t>
  </si>
  <si>
    <r>
      <t>Portfolio Investment 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</si>
  <si>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</si>
  <si>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</si>
  <si>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</si>
  <si>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 الأجنبي المباشر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</si>
  <si>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</si>
  <si>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t>Table (2b) جدول</t>
  </si>
  <si>
    <t xml:space="preserve"> الأنشطة المالية وأنشطة التأمين</t>
  </si>
  <si>
    <r>
      <t>استثمارات الحافظة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</si>
  <si>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Portfolio Investment 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</si>
  <si>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الاستثمار الأجنبي داخل المملكة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</si>
  <si>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 الاستثمار الأجنبي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</si>
  <si>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Jordan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</si>
  <si>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 الاستثمار الاجنبي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</si>
  <si>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</si>
  <si>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Foreign Direct Investment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</si>
  <si>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الاستثمارالأجنبي المباشر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</si>
  <si>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</si>
  <si>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 المباشر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</si>
  <si>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(Region)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</si>
  <si>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(مجموعات دول)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</si>
  <si>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Other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</si>
  <si>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</si>
  <si>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Other Investment in the Kingdom by Instrument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</si>
  <si>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الأداة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</si>
  <si>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الاستثمارات الاخرى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</si>
  <si>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Foreign Direct Investment in the Kingdom by Geographical Distribution (Region) 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</si>
  <si>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الاستثمارالأجنبي المباشر داخل المملكة حسب التوزيع الجغرافي (مجموعات دول) </t>
    </r>
    <r>
      <rPr>
        <b/>
        <vertAlign val="superscript"/>
        <sz val="24"/>
        <color rgb="FFC00000"/>
        <rFont val="Times New Roman"/>
        <family val="1"/>
      </rPr>
      <t>*</t>
    </r>
  </si>
  <si>
    <t>Stock</t>
  </si>
  <si>
    <t>Net Transactions</t>
  </si>
  <si>
    <t>Net Changes</t>
  </si>
  <si>
    <t>الامارات العربية المتحدة</t>
  </si>
  <si>
    <t>المملكة العربية السعودية</t>
  </si>
  <si>
    <t>بريطانيا</t>
  </si>
  <si>
    <t>Britain</t>
  </si>
  <si>
    <t xml:space="preserve">    Britain</t>
  </si>
  <si>
    <r>
      <rPr>
        <b/>
        <vertAlign val="superscript"/>
        <sz val="20"/>
        <color theme="0"/>
        <rFont val="Times New Roman"/>
        <family val="1"/>
      </rPr>
      <t>(1)</t>
    </r>
    <r>
      <rPr>
        <b/>
        <sz val="20"/>
        <color theme="0"/>
        <rFont val="Times New Roman"/>
        <family val="1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</si>
</sst>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054189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b/>
      <sz val="14"/>
      <color rgb="FF007079"/>
      <name val="Times New Roman"/>
      <family val="1"/>
    </font>
    <font>
      <b/>
      <sz val="16"/>
      <color rgb="FF007079"/>
      <name val="Times New Roman"/>
      <family val="1"/>
    </font>
    <font>
      <sz val="14"/>
      <color rgb="FF3C4043"/>
      <name val="Times New Roman"/>
      <family val="1"/>
    </font>
    <font>
      <b/>
      <sz val="22"/>
      <color theme="0"/>
      <name val="Times New Roman"/>
      <family val="1"/>
    </font>
    <font>
      <sz val="24"/>
      <color theme="1"/>
      <name val="Times New Roman"/>
      <family val="1"/>
    </font>
    <font>
      <b/>
      <sz val="24"/>
      <color rgb="FF007079"/>
      <name val="Times New Roman"/>
      <family val="1"/>
    </font>
    <font>
      <sz val="24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vertAlign val="superscript"/>
      <sz val="22"/>
      <color theme="1"/>
      <name val="Times New Roman"/>
      <family val="1"/>
    </font>
    <font>
      <b/>
      <sz val="24"/>
      <color rgb="FFC00000"/>
      <name val="Times New Roman"/>
      <family val="1"/>
    </font>
    <font>
      <b/>
      <vertAlign val="superscript"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vertAlign val="superscript"/>
      <sz val="22"/>
      <color rgb="FFC00000"/>
      <name val="Times New Roman"/>
      <family val="1"/>
    </font>
    <font>
      <b/>
      <sz val="22"/>
      <color rgb="FF007079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vertAlign val="superscript"/>
      <sz val="20"/>
      <color rgb="FF000000"/>
      <name val="Times New Roman"/>
      <family val="1"/>
    </font>
    <font>
      <b/>
      <sz val="20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  <font>
      <sz val="18"/>
      <color rgb="FF3C404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7079"/>
      <name val="Times New Roman"/>
      <family val="1"/>
    </font>
    <font>
      <sz val="11"/>
      <name val="Times New Roman"/>
      <family val="1"/>
    </font>
    <font>
      <b/>
      <u/>
      <sz val="16"/>
      <name val="Times New Roman"/>
      <family val="1"/>
    </font>
    <font>
      <b/>
      <sz val="18"/>
      <color rgb="FF007079"/>
      <name val="Times New Roman"/>
      <family val="1"/>
    </font>
    <font>
      <b/>
      <vertAlign val="superscript"/>
      <sz val="20"/>
      <color theme="0"/>
      <name val="Times New Roman"/>
      <family val="1"/>
    </font>
    <font>
      <b/>
      <vertAlign val="superscript"/>
      <sz val="24"/>
      <color rgb="FF007079"/>
      <name val="Times New Roman"/>
      <family val="1"/>
    </font>
    <font>
      <b/>
      <vertAlign val="superscript"/>
      <sz val="22"/>
      <color rgb="FF007079"/>
      <name val="Times New Roman"/>
      <family val="1"/>
    </font>
    <font>
      <b/>
      <sz val="19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F0E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43">
    <xf numFmtId="0" fontId="0" fillId="0" borderId="0" xfId="0"/>
    <xf numFmtId="165" fontId="6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9" fillId="0" borderId="0" xfId="1" applyNumberFormat="1" applyFont="1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165" fontId="7" fillId="0" borderId="0" xfId="0" applyNumberFormat="1" applyFont="1"/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3" borderId="4" xfId="2" applyNumberFormat="1" applyFont="1" applyFill="1" applyBorder="1" applyAlignment="1">
      <alignment horizontal="right" vertical="center" readingOrder="2"/>
    </xf>
    <xf numFmtId="165" fontId="15" fillId="3" borderId="4" xfId="0" applyNumberFormat="1" applyFont="1" applyFill="1" applyBorder="1" applyAlignment="1">
      <alignment horizontal="center" vertical="center"/>
    </xf>
    <xf numFmtId="0" fontId="16" fillId="0" borderId="0" xfId="0" applyFont="1"/>
    <xf numFmtId="165" fontId="16" fillId="0" borderId="0" xfId="0" applyNumberFormat="1" applyFont="1"/>
    <xf numFmtId="0" fontId="17" fillId="0" borderId="0" xfId="0" applyFont="1" applyAlignment="1">
      <alignment vertical="center"/>
    </xf>
    <xf numFmtId="0" fontId="18" fillId="4" borderId="4" xfId="2" applyNumberFormat="1" applyFont="1" applyFill="1" applyBorder="1" applyAlignment="1">
      <alignment horizontal="right" vertical="center" readingOrder="2"/>
    </xf>
    <xf numFmtId="165" fontId="18" fillId="4" borderId="4" xfId="2" applyNumberFormat="1" applyFont="1" applyFill="1" applyBorder="1" applyAlignment="1">
      <alignment horizontal="center" vertical="center"/>
    </xf>
    <xf numFmtId="0" fontId="19" fillId="0" borderId="0" xfId="0" applyFont="1"/>
    <xf numFmtId="165" fontId="19" fillId="0" borderId="0" xfId="0" applyNumberFormat="1" applyFont="1"/>
    <xf numFmtId="0" fontId="18" fillId="3" borderId="4" xfId="2" applyNumberFormat="1" applyFont="1" applyFill="1" applyBorder="1" applyAlignment="1">
      <alignment horizontal="right" vertical="center" readingOrder="2"/>
    </xf>
    <xf numFmtId="165" fontId="18" fillId="3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0" fontId="20" fillId="4" borderId="4" xfId="2" applyNumberFormat="1" applyFont="1" applyFill="1" applyBorder="1" applyAlignment="1">
      <alignment horizontal="right" vertical="center" readingOrder="2"/>
    </xf>
    <xf numFmtId="165" fontId="20" fillId="4" borderId="4" xfId="2" applyNumberFormat="1" applyFont="1" applyFill="1" applyBorder="1" applyAlignment="1">
      <alignment horizontal="center" vertical="center"/>
    </xf>
    <xf numFmtId="165" fontId="20" fillId="4" borderId="0" xfId="2" applyNumberFormat="1" applyFont="1" applyFill="1" applyBorder="1" applyAlignment="1">
      <alignment horizontal="center" vertical="center"/>
    </xf>
    <xf numFmtId="0" fontId="20" fillId="3" borderId="4" xfId="2" applyNumberFormat="1" applyFont="1" applyFill="1" applyBorder="1" applyAlignment="1">
      <alignment horizontal="right" vertical="center" readingOrder="2"/>
    </xf>
    <xf numFmtId="165" fontId="20" fillId="3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0" fontId="20" fillId="4" borderId="5" xfId="2" applyNumberFormat="1" applyFont="1" applyFill="1" applyBorder="1" applyAlignment="1">
      <alignment horizontal="right" vertical="center" readingOrder="2"/>
    </xf>
    <xf numFmtId="165" fontId="20" fillId="4" borderId="5" xfId="2" applyNumberFormat="1" applyFont="1" applyFill="1" applyBorder="1" applyAlignment="1">
      <alignment horizontal="center" vertical="center"/>
    </xf>
    <xf numFmtId="165" fontId="20" fillId="4" borderId="1" xfId="2" applyNumberFormat="1" applyFont="1" applyFill="1" applyBorder="1" applyAlignment="1">
      <alignment horizontal="center" vertical="center"/>
    </xf>
    <xf numFmtId="0" fontId="27" fillId="4" borderId="4" xfId="2" applyNumberFormat="1" applyFont="1" applyFill="1" applyBorder="1" applyAlignment="1">
      <alignment horizontal="left" vertical="center" readingOrder="2"/>
    </xf>
    <xf numFmtId="0" fontId="27" fillId="3" borderId="4" xfId="2" applyNumberFormat="1" applyFont="1" applyFill="1" applyBorder="1" applyAlignment="1">
      <alignment horizontal="left" vertical="center" readingOrder="2"/>
    </xf>
    <xf numFmtId="0" fontId="28" fillId="4" borderId="4" xfId="2" applyNumberFormat="1" applyFont="1" applyFill="1" applyBorder="1" applyAlignment="1">
      <alignment horizontal="left" vertical="center" readingOrder="1"/>
    </xf>
    <xf numFmtId="0" fontId="28" fillId="3" borderId="4" xfId="2" applyNumberFormat="1" applyFont="1" applyFill="1" applyBorder="1" applyAlignment="1">
      <alignment horizontal="left" vertical="center" readingOrder="2"/>
    </xf>
    <xf numFmtId="0" fontId="28" fillId="4" borderId="4" xfId="2" applyNumberFormat="1" applyFont="1" applyFill="1" applyBorder="1" applyAlignment="1">
      <alignment horizontal="left" vertical="center" readingOrder="2"/>
    </xf>
    <xf numFmtId="0" fontId="28" fillId="4" borderId="5" xfId="2" applyNumberFormat="1" applyFont="1" applyFill="1" applyBorder="1" applyAlignment="1">
      <alignment horizontal="left" vertical="center" readingOrder="2"/>
    </xf>
    <xf numFmtId="0" fontId="30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31" fillId="0" borderId="0" xfId="0" applyFont="1"/>
    <xf numFmtId="0" fontId="4" fillId="0" borderId="0" xfId="0" applyFont="1" applyAlignment="1">
      <alignment horizontal="right" vertical="center" readingOrder="2"/>
    </xf>
    <xf numFmtId="165" fontId="6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26" fillId="0" borderId="4" xfId="2" applyNumberFormat="1" applyFont="1" applyFill="1" applyBorder="1" applyAlignment="1">
      <alignment horizontal="left" vertical="center"/>
    </xf>
    <xf numFmtId="0" fontId="15" fillId="0" borderId="4" xfId="2" applyNumberFormat="1" applyFont="1" applyFill="1" applyBorder="1" applyAlignment="1">
      <alignment horizontal="right" vertical="center" readingOrder="2"/>
    </xf>
    <xf numFmtId="165" fontId="15" fillId="0" borderId="4" xfId="2" applyNumberFormat="1" applyFont="1" applyFill="1" applyBorder="1" applyAlignment="1">
      <alignment horizontal="center" vertical="center"/>
    </xf>
    <xf numFmtId="165" fontId="15" fillId="0" borderId="0" xfId="2" applyNumberFormat="1" applyFont="1" applyFill="1" applyBorder="1" applyAlignment="1">
      <alignment horizontal="center" vertical="center"/>
    </xf>
    <xf numFmtId="0" fontId="20" fillId="4" borderId="4" xfId="2" applyNumberFormat="1" applyFont="1" applyFill="1" applyBorder="1" applyAlignment="1">
      <alignment horizontal="right" vertical="center" indent="2" readingOrder="2"/>
    </xf>
    <xf numFmtId="0" fontId="20" fillId="3" borderId="4" xfId="2" applyNumberFormat="1" applyFont="1" applyFill="1" applyBorder="1" applyAlignment="1">
      <alignment horizontal="right" vertical="center" indent="2" readingOrder="2"/>
    </xf>
    <xf numFmtId="0" fontId="20" fillId="3" borderId="5" xfId="2" applyNumberFormat="1" applyFont="1" applyFill="1" applyBorder="1" applyAlignment="1">
      <alignment horizontal="right" vertical="center" indent="2" readingOrder="2"/>
    </xf>
    <xf numFmtId="165" fontId="20" fillId="3" borderId="5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8" fillId="4" borderId="4" xfId="2" applyNumberFormat="1" applyFont="1" applyFill="1" applyBorder="1" applyAlignment="1">
      <alignment horizontal="left" vertical="center"/>
    </xf>
    <xf numFmtId="165" fontId="28" fillId="3" borderId="4" xfId="0" applyNumberFormat="1" applyFont="1" applyFill="1" applyBorder="1" applyAlignment="1">
      <alignment horizontal="left" vertical="center"/>
    </xf>
    <xf numFmtId="165" fontId="28" fillId="3" borderId="5" xfId="0" applyNumberFormat="1" applyFont="1" applyFill="1" applyBorder="1" applyAlignment="1">
      <alignment horizontal="left" vertical="center"/>
    </xf>
    <xf numFmtId="0" fontId="18" fillId="4" borderId="4" xfId="2" applyNumberFormat="1" applyFont="1" applyFill="1" applyBorder="1" applyAlignment="1">
      <alignment horizontal="right" vertical="center" indent="2" readingOrder="2"/>
    </xf>
    <xf numFmtId="0" fontId="20" fillId="3" borderId="4" xfId="2" applyNumberFormat="1" applyFont="1" applyFill="1" applyBorder="1" applyAlignment="1">
      <alignment horizontal="right" vertical="center" indent="4" readingOrder="2"/>
    </xf>
    <xf numFmtId="0" fontId="20" fillId="4" borderId="4" xfId="2" applyNumberFormat="1" applyFont="1" applyFill="1" applyBorder="1" applyAlignment="1">
      <alignment horizontal="right" vertical="center" indent="4" readingOrder="2"/>
    </xf>
    <xf numFmtId="0" fontId="18" fillId="3" borderId="4" xfId="2" applyNumberFormat="1" applyFont="1" applyFill="1" applyBorder="1" applyAlignment="1">
      <alignment horizontal="right" vertical="center" indent="2" readingOrder="2"/>
    </xf>
    <xf numFmtId="165" fontId="27" fillId="4" borderId="4" xfId="2" applyNumberFormat="1" applyFont="1" applyFill="1" applyBorder="1" applyAlignment="1">
      <alignment horizontal="left" vertical="center"/>
    </xf>
    <xf numFmtId="165" fontId="27" fillId="3" borderId="4" xfId="0" applyNumberFormat="1" applyFont="1" applyFill="1" applyBorder="1" applyAlignment="1">
      <alignment horizontal="left" vertical="center"/>
    </xf>
    <xf numFmtId="165" fontId="28" fillId="4" borderId="4" xfId="2" applyNumberFormat="1" applyFont="1" applyFill="1" applyBorder="1" applyAlignment="1">
      <alignment horizontal="left" vertical="center" indent="2"/>
    </xf>
    <xf numFmtId="165" fontId="28" fillId="3" borderId="4" xfId="0" applyNumberFormat="1" applyFont="1" applyFill="1" applyBorder="1" applyAlignment="1">
      <alignment horizontal="left" vertical="center" indent="2"/>
    </xf>
    <xf numFmtId="0" fontId="20" fillId="4" borderId="5" xfId="2" applyNumberFormat="1" applyFont="1" applyFill="1" applyBorder="1" applyAlignment="1">
      <alignment horizontal="right" vertical="center" indent="2" readingOrder="2"/>
    </xf>
    <xf numFmtId="165" fontId="28" fillId="4" borderId="5" xfId="2" applyNumberFormat="1" applyFont="1" applyFill="1" applyBorder="1" applyAlignment="1">
      <alignment horizontal="left" vertical="center" indent="2"/>
    </xf>
    <xf numFmtId="0" fontId="20" fillId="4" borderId="4" xfId="2" applyNumberFormat="1" applyFont="1" applyFill="1" applyBorder="1" applyAlignment="1">
      <alignment horizontal="right" vertical="center" indent="1" readingOrder="2"/>
    </xf>
    <xf numFmtId="165" fontId="7" fillId="0" borderId="0" xfId="0" applyNumberFormat="1" applyFont="1" applyAlignment="1">
      <alignment vertical="center"/>
    </xf>
    <xf numFmtId="165" fontId="20" fillId="0" borderId="4" xfId="1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165" fontId="15" fillId="0" borderId="7" xfId="1" applyNumberFormat="1" applyFont="1" applyFill="1" applyBorder="1" applyAlignment="1">
      <alignment horizontal="center" vertical="center"/>
    </xf>
    <xf numFmtId="165" fontId="17" fillId="0" borderId="4" xfId="1" applyNumberFormat="1" applyFont="1" applyFill="1" applyBorder="1" applyAlignment="1">
      <alignment horizontal="center" vertical="center"/>
    </xf>
    <xf numFmtId="165" fontId="32" fillId="0" borderId="4" xfId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 indent="2"/>
    </xf>
    <xf numFmtId="165" fontId="26" fillId="0" borderId="7" xfId="2" applyNumberFormat="1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0" fontId="17" fillId="0" borderId="4" xfId="0" applyFont="1" applyBorder="1" applyAlignment="1">
      <alignment horizontal="right" vertical="center" indent="4"/>
    </xf>
    <xf numFmtId="165" fontId="27" fillId="4" borderId="4" xfId="2" applyNumberFormat="1" applyFont="1" applyFill="1" applyBorder="1" applyAlignment="1">
      <alignment horizontal="left" vertical="center" indent="2"/>
    </xf>
    <xf numFmtId="165" fontId="27" fillId="3" borderId="4" xfId="0" applyNumberFormat="1" applyFont="1" applyFill="1" applyBorder="1" applyAlignment="1">
      <alignment horizontal="left" vertical="center" indent="2"/>
    </xf>
    <xf numFmtId="0" fontId="18" fillId="4" borderId="5" xfId="2" applyNumberFormat="1" applyFont="1" applyFill="1" applyBorder="1" applyAlignment="1">
      <alignment horizontal="right" vertical="center" indent="2" readingOrder="2"/>
    </xf>
    <xf numFmtId="165" fontId="18" fillId="4" borderId="5" xfId="2" applyNumberFormat="1" applyFont="1" applyFill="1" applyBorder="1" applyAlignment="1">
      <alignment horizontal="center" vertical="center"/>
    </xf>
    <xf numFmtId="165" fontId="27" fillId="4" borderId="5" xfId="2" applyNumberFormat="1" applyFont="1" applyFill="1" applyBorder="1" applyAlignment="1">
      <alignment horizontal="left" vertical="center" indent="2"/>
    </xf>
    <xf numFmtId="165" fontId="17" fillId="0" borderId="5" xfId="1" applyNumberFormat="1" applyFont="1" applyFill="1" applyBorder="1" applyAlignment="1">
      <alignment horizontal="center" vertical="center"/>
    </xf>
    <xf numFmtId="165" fontId="28" fillId="3" borderId="5" xfId="0" applyNumberFormat="1" applyFont="1" applyFill="1" applyBorder="1" applyAlignment="1">
      <alignment horizontal="left" vertical="center" indent="2"/>
    </xf>
    <xf numFmtId="0" fontId="17" fillId="0" borderId="5" xfId="0" applyFont="1" applyBorder="1" applyAlignment="1">
      <alignment horizontal="right" vertical="center" indent="2"/>
    </xf>
    <xf numFmtId="0" fontId="14" fillId="0" borderId="0" xfId="0" applyFont="1"/>
    <xf numFmtId="165" fontId="28" fillId="4" borderId="5" xfId="2" applyNumberFormat="1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indent="2"/>
    </xf>
    <xf numFmtId="0" fontId="2" fillId="0" borderId="13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right" vertical="center" indent="2"/>
    </xf>
    <xf numFmtId="0" fontId="2" fillId="0" borderId="15" xfId="0" applyFont="1" applyBorder="1" applyAlignment="1">
      <alignment horizontal="left" vertical="center" indent="2"/>
    </xf>
    <xf numFmtId="0" fontId="15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38" fillId="0" borderId="16" xfId="3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readingOrder="1"/>
    </xf>
    <xf numFmtId="0" fontId="32" fillId="0" borderId="4" xfId="0" applyFont="1" applyBorder="1" applyAlignment="1">
      <alignment horizontal="right" vertical="center" indent="2"/>
    </xf>
    <xf numFmtId="165" fontId="20" fillId="4" borderId="11" xfId="2" applyNumberFormat="1" applyFont="1" applyFill="1" applyBorder="1" applyAlignment="1">
      <alignment horizontal="center" vertical="center"/>
    </xf>
    <xf numFmtId="165" fontId="20" fillId="3" borderId="11" xfId="0" applyNumberFormat="1" applyFont="1" applyFill="1" applyBorder="1" applyAlignment="1">
      <alignment horizontal="center" vertical="center"/>
    </xf>
    <xf numFmtId="165" fontId="31" fillId="0" borderId="0" xfId="0" applyNumberFormat="1" applyFont="1"/>
    <xf numFmtId="0" fontId="20" fillId="4" borderId="4" xfId="2" applyNumberFormat="1" applyFont="1" applyFill="1" applyBorder="1" applyAlignment="1">
      <alignment horizontal="right" vertical="center" indent="3" readingOrder="2"/>
    </xf>
    <xf numFmtId="0" fontId="20" fillId="3" borderId="4" xfId="2" applyNumberFormat="1" applyFont="1" applyFill="1" applyBorder="1" applyAlignment="1">
      <alignment horizontal="right" vertical="center" indent="3" readingOrder="2"/>
    </xf>
    <xf numFmtId="0" fontId="20" fillId="4" borderId="5" xfId="2" applyNumberFormat="1" applyFont="1" applyFill="1" applyBorder="1" applyAlignment="1">
      <alignment horizontal="right" vertical="center" indent="3" readingOrder="2"/>
    </xf>
    <xf numFmtId="0" fontId="0" fillId="0" borderId="0" xfId="0" applyFill="1"/>
    <xf numFmtId="165" fontId="16" fillId="0" borderId="0" xfId="0" applyNumberFormat="1" applyFont="1" applyFill="1"/>
    <xf numFmtId="0" fontId="16" fillId="0" borderId="0" xfId="0" applyFont="1" applyFill="1"/>
    <xf numFmtId="0" fontId="19" fillId="0" borderId="0" xfId="0" applyFont="1" applyFill="1"/>
    <xf numFmtId="165" fontId="19" fillId="0" borderId="0" xfId="0" applyNumberFormat="1" applyFont="1" applyFill="1"/>
    <xf numFmtId="0" fontId="13" fillId="2" borderId="5" xfId="2" applyNumberFormat="1" applyFont="1" applyFill="1" applyBorder="1" applyAlignment="1">
      <alignment horizontal="center" vertical="center" readingOrder="2"/>
    </xf>
    <xf numFmtId="0" fontId="30" fillId="2" borderId="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readingOrder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/>
    </xf>
    <xf numFmtId="165" fontId="27" fillId="4" borderId="5" xfId="2" applyNumberFormat="1" applyFont="1" applyFill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39" fillId="0" borderId="17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3" fillId="2" borderId="6" xfId="2" applyNumberFormat="1" applyFont="1" applyFill="1" applyBorder="1" applyAlignment="1">
      <alignment horizontal="center" vertical="center" readingOrder="2"/>
    </xf>
    <xf numFmtId="0" fontId="13" fillId="2" borderId="7" xfId="2" applyNumberFormat="1" applyFont="1" applyFill="1" applyBorder="1" applyAlignment="1">
      <alignment horizontal="center" vertical="center" readingOrder="2"/>
    </xf>
    <xf numFmtId="0" fontId="13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readingOrder="2"/>
    </xf>
  </cellXfs>
  <cellStyles count="4">
    <cellStyle name="Comma" xfId="1" builtinId="3"/>
    <cellStyle name="Comma 2" xfId="2"/>
    <cellStyle name="Hyperlink" xfId="3" builtinId="8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8F0EF"/>
      <color rgb="FF007079"/>
      <color rgb="FF054189"/>
      <color rgb="FFE9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E24"/>
  <sheetViews>
    <sheetView rightToLeft="1" tabSelected="1" zoomScale="60" zoomScaleNormal="60" workbookViewId="0">
      <selection activeCell="C12" sqref="C12"/>
    </sheetView>
  </sheetViews>
  <sheetFormatPr defaultRowHeight="15" x14ac:dyDescent="0.25"/>
  <cols>
    <col min="2" max="2" width="124.7109375" style="4" customWidth="1"/>
    <col min="3" max="3" width="12.7109375" style="5" customWidth="1"/>
    <col min="4" max="4" width="125.5703125" customWidth="1"/>
  </cols>
  <sheetData>
    <row r="2" spans="2:5" ht="24.95" customHeight="1" x14ac:dyDescent="0.25">
      <c r="B2" s="130" t="s">
        <v>240</v>
      </c>
      <c r="C2" s="106" t="s">
        <v>70</v>
      </c>
      <c r="D2" s="132" t="s">
        <v>241</v>
      </c>
    </row>
    <row r="3" spans="2:5" ht="24.95" customHeight="1" x14ac:dyDescent="0.25">
      <c r="B3" s="131"/>
      <c r="C3" s="110" t="s">
        <v>101</v>
      </c>
      <c r="D3" s="133"/>
      <c r="E3" s="2"/>
    </row>
    <row r="4" spans="2:5" ht="24.95" customHeight="1" x14ac:dyDescent="0.25">
      <c r="B4" s="99" t="s">
        <v>39</v>
      </c>
      <c r="C4" s="107"/>
      <c r="D4" s="98" t="s">
        <v>141</v>
      </c>
    </row>
    <row r="5" spans="2:5" ht="24.95" customHeight="1" x14ac:dyDescent="0.25">
      <c r="B5" s="100" t="s">
        <v>39</v>
      </c>
      <c r="C5" s="108" t="s">
        <v>87</v>
      </c>
      <c r="D5" s="101" t="s">
        <v>141</v>
      </c>
    </row>
    <row r="6" spans="2:5" ht="24.95" customHeight="1" x14ac:dyDescent="0.25">
      <c r="B6" s="100" t="s">
        <v>71</v>
      </c>
      <c r="C6" s="108" t="s">
        <v>88</v>
      </c>
      <c r="D6" s="101" t="s">
        <v>142</v>
      </c>
    </row>
    <row r="7" spans="2:5" ht="24.95" customHeight="1" x14ac:dyDescent="0.25">
      <c r="B7" s="100" t="s">
        <v>72</v>
      </c>
      <c r="C7" s="108" t="s">
        <v>89</v>
      </c>
      <c r="D7" s="101" t="s">
        <v>140</v>
      </c>
    </row>
    <row r="8" spans="2:5" ht="24.95" customHeight="1" x14ac:dyDescent="0.25">
      <c r="B8" s="99" t="s">
        <v>74</v>
      </c>
      <c r="C8" s="108"/>
      <c r="D8" s="98" t="s">
        <v>143</v>
      </c>
    </row>
    <row r="9" spans="2:5" ht="24.95" customHeight="1" x14ac:dyDescent="0.25">
      <c r="B9" s="100" t="s">
        <v>73</v>
      </c>
      <c r="C9" s="108" t="s">
        <v>90</v>
      </c>
      <c r="D9" s="101" t="s">
        <v>144</v>
      </c>
    </row>
    <row r="10" spans="2:5" ht="24.95" customHeight="1" x14ac:dyDescent="0.25">
      <c r="B10" s="100" t="s">
        <v>214</v>
      </c>
      <c r="C10" s="108" t="s">
        <v>91</v>
      </c>
      <c r="D10" s="101" t="s">
        <v>215</v>
      </c>
    </row>
    <row r="11" spans="2:5" ht="24.95" customHeight="1" x14ac:dyDescent="0.25">
      <c r="B11" s="100" t="s">
        <v>75</v>
      </c>
      <c r="C11" s="108" t="s">
        <v>92</v>
      </c>
      <c r="D11" s="101" t="s">
        <v>233</v>
      </c>
    </row>
    <row r="12" spans="2:5" ht="24.95" customHeight="1" x14ac:dyDescent="0.25">
      <c r="B12" s="100" t="s">
        <v>76</v>
      </c>
      <c r="C12" s="108" t="s">
        <v>93</v>
      </c>
      <c r="D12" s="101" t="s">
        <v>145</v>
      </c>
    </row>
    <row r="13" spans="2:5" ht="24.95" customHeight="1" x14ac:dyDescent="0.25">
      <c r="B13" s="99" t="s">
        <v>47</v>
      </c>
      <c r="C13" s="108"/>
      <c r="D13" s="98" t="s">
        <v>146</v>
      </c>
    </row>
    <row r="14" spans="2:5" ht="24.95" customHeight="1" x14ac:dyDescent="0.25">
      <c r="B14" s="100" t="s">
        <v>77</v>
      </c>
      <c r="C14" s="108" t="s">
        <v>94</v>
      </c>
      <c r="D14" s="101" t="s">
        <v>147</v>
      </c>
    </row>
    <row r="15" spans="2:5" ht="24.95" customHeight="1" x14ac:dyDescent="0.25">
      <c r="B15" s="100" t="s">
        <v>78</v>
      </c>
      <c r="C15" s="108" t="s">
        <v>95</v>
      </c>
      <c r="D15" s="101" t="s">
        <v>213</v>
      </c>
    </row>
    <row r="16" spans="2:5" ht="24.95" customHeight="1" x14ac:dyDescent="0.25">
      <c r="B16" s="100" t="s">
        <v>79</v>
      </c>
      <c r="C16" s="108" t="s">
        <v>97</v>
      </c>
      <c r="D16" s="101" t="s">
        <v>232</v>
      </c>
    </row>
    <row r="17" spans="2:4" ht="24.95" customHeight="1" x14ac:dyDescent="0.25">
      <c r="B17" s="100" t="s">
        <v>80</v>
      </c>
      <c r="C17" s="108" t="s">
        <v>96</v>
      </c>
      <c r="D17" s="101" t="s">
        <v>148</v>
      </c>
    </row>
    <row r="18" spans="2:4" ht="24.95" customHeight="1" x14ac:dyDescent="0.25">
      <c r="B18" s="99" t="s">
        <v>82</v>
      </c>
      <c r="C18" s="108"/>
      <c r="D18" s="98" t="s">
        <v>149</v>
      </c>
    </row>
    <row r="19" spans="2:4" ht="24.95" customHeight="1" x14ac:dyDescent="0.25">
      <c r="B19" s="100" t="s">
        <v>81</v>
      </c>
      <c r="C19" s="108" t="s">
        <v>98</v>
      </c>
      <c r="D19" s="101" t="s">
        <v>150</v>
      </c>
    </row>
    <row r="20" spans="2:4" ht="24.95" customHeight="1" x14ac:dyDescent="0.25">
      <c r="B20" s="100" t="s">
        <v>83</v>
      </c>
      <c r="C20" s="108" t="s">
        <v>99</v>
      </c>
      <c r="D20" s="101" t="s">
        <v>151</v>
      </c>
    </row>
    <row r="21" spans="2:4" ht="24.95" customHeight="1" x14ac:dyDescent="0.25">
      <c r="B21" s="102" t="s">
        <v>84</v>
      </c>
      <c r="C21" s="109" t="s">
        <v>100</v>
      </c>
      <c r="D21" s="103" t="s">
        <v>152</v>
      </c>
    </row>
    <row r="22" spans="2:4" x14ac:dyDescent="0.25">
      <c r="C22" s="105"/>
    </row>
    <row r="23" spans="2:4" x14ac:dyDescent="0.25">
      <c r="C23" s="4"/>
    </row>
    <row r="24" spans="2:4" x14ac:dyDescent="0.25">
      <c r="C24" s="4"/>
    </row>
  </sheetData>
  <mergeCells count="2">
    <mergeCell ref="B2:B3"/>
    <mergeCell ref="D2:D3"/>
  </mergeCells>
  <hyperlinks>
    <hyperlink ref="C5" location="'1a'!A1" display="1a"/>
    <hyperlink ref="C6" location="'1b'!A1" display="1b"/>
    <hyperlink ref="C7" location="'1c'!A1" display="1c"/>
    <hyperlink ref="C9" location="'2a'!A1" display="2a"/>
    <hyperlink ref="C10" location="'2b'!A1" display="2b"/>
    <hyperlink ref="C11" location="'2c'!A1" display="2c"/>
    <hyperlink ref="C12" location="'2e'!A1" display="2e"/>
    <hyperlink ref="C14" location="'3a'!A1" display="3a"/>
    <hyperlink ref="C15" location="'3b'!A1" display="3b"/>
    <hyperlink ref="C16" location="'3c'!A1" display="3c"/>
    <hyperlink ref="C17" location="'3d'!A1" display="3d"/>
    <hyperlink ref="C19" location="'4a'!A1" display="4a"/>
    <hyperlink ref="C20" location="'4b'!A1" display="4b"/>
    <hyperlink ref="C21" location="'4c'!A1" display="4c"/>
  </hyperlinks>
  <pageMargins left="0.7" right="0.7" top="0.75" bottom="0.75" header="0.3" footer="0.3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3"/>
  <sheetViews>
    <sheetView rightToLeft="1" zoomScale="50" zoomScaleNormal="50" workbookViewId="0">
      <selection activeCell="I9" sqref="I9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2" s="10" customFormat="1" ht="15" customHeight="1" x14ac:dyDescent="0.25"/>
    <row r="2" spans="1:12" s="4" customFormat="1" ht="35.1" customHeight="1" x14ac:dyDescent="0.25">
      <c r="B2" s="134" t="s">
        <v>216</v>
      </c>
      <c r="C2" s="134"/>
      <c r="D2" s="134"/>
      <c r="E2" s="134"/>
      <c r="F2" s="134"/>
      <c r="G2" s="134"/>
      <c r="H2" s="134"/>
      <c r="I2" s="134"/>
      <c r="J2" s="134"/>
    </row>
    <row r="3" spans="1:12" s="4" customFormat="1" ht="35.1" customHeight="1" x14ac:dyDescent="0.25">
      <c r="A3" s="3"/>
      <c r="B3" s="134" t="s">
        <v>260</v>
      </c>
      <c r="C3" s="134"/>
      <c r="D3" s="134"/>
      <c r="E3" s="134"/>
      <c r="F3" s="134"/>
      <c r="G3" s="134"/>
      <c r="H3" s="134"/>
      <c r="I3" s="134"/>
      <c r="J3" s="134"/>
    </row>
    <row r="4" spans="1:12" s="4" customFormat="1" ht="35.1" customHeight="1" x14ac:dyDescent="0.25">
      <c r="A4" s="3"/>
      <c r="B4" s="135" t="s">
        <v>259</v>
      </c>
      <c r="C4" s="135"/>
      <c r="D4" s="135"/>
      <c r="E4" s="135"/>
      <c r="F4" s="135"/>
      <c r="G4" s="135"/>
      <c r="H4" s="135"/>
      <c r="I4" s="135"/>
      <c r="J4" s="135"/>
    </row>
    <row r="5" spans="1:12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2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2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2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2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2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2" ht="35.1" customHeight="1" x14ac:dyDescent="0.25">
      <c r="B11" s="78" t="s">
        <v>47</v>
      </c>
      <c r="C11" s="79">
        <f t="shared" ref="C11:I11" si="0">SUM(C12:C30)</f>
        <v>4055.9218520594136</v>
      </c>
      <c r="D11" s="79">
        <f t="shared" si="0"/>
        <v>-5.0021645993499391</v>
      </c>
      <c r="E11" s="79">
        <f t="shared" si="0"/>
        <v>464.97958386999989</v>
      </c>
      <c r="F11" s="79">
        <f t="shared" si="0"/>
        <v>4516.1166518935497</v>
      </c>
      <c r="G11" s="79">
        <f t="shared" si="0"/>
        <v>-0.85452826255836656</v>
      </c>
      <c r="H11" s="79">
        <f>SUM(H12:H30)</f>
        <v>-300.98728703046311</v>
      </c>
      <c r="I11" s="79">
        <f t="shared" si="0"/>
        <v>4214.3262522874647</v>
      </c>
      <c r="J11" s="83" t="s">
        <v>212</v>
      </c>
    </row>
    <row r="12" spans="1:12" s="4" customFormat="1" ht="35.1" customHeight="1" x14ac:dyDescent="0.25">
      <c r="A12" s="77"/>
      <c r="B12" s="57" t="s">
        <v>289</v>
      </c>
      <c r="C12" s="32">
        <v>916.62561738603938</v>
      </c>
      <c r="D12" s="32">
        <v>5.9458222506000054</v>
      </c>
      <c r="E12" s="32">
        <v>13.079100444999996</v>
      </c>
      <c r="F12" s="32">
        <v>935.57426183663938</v>
      </c>
      <c r="G12" s="32">
        <v>4.077419297426081</v>
      </c>
      <c r="H12" s="32">
        <v>-43.021158739056773</v>
      </c>
      <c r="I12" s="32">
        <v>896.63052239500871</v>
      </c>
      <c r="J12" s="71" t="s">
        <v>163</v>
      </c>
    </row>
    <row r="13" spans="1:12" s="4" customFormat="1" ht="35.1" customHeight="1" x14ac:dyDescent="0.25">
      <c r="A13" s="77"/>
      <c r="B13" s="82" t="s">
        <v>22</v>
      </c>
      <c r="C13" s="80">
        <v>470.32697775720999</v>
      </c>
      <c r="D13" s="80">
        <v>0.63279485670000224</v>
      </c>
      <c r="E13" s="80">
        <v>159.04166952599996</v>
      </c>
      <c r="F13" s="80">
        <v>630.00144626390977</v>
      </c>
      <c r="G13" s="80">
        <v>3.0010888583312032</v>
      </c>
      <c r="H13" s="80">
        <v>-66.732565032219327</v>
      </c>
      <c r="I13" s="80">
        <v>566.26997009002162</v>
      </c>
      <c r="J13" s="72" t="s">
        <v>160</v>
      </c>
      <c r="L13" s="85"/>
    </row>
    <row r="14" spans="1:12" s="4" customFormat="1" ht="35.1" customHeight="1" x14ac:dyDescent="0.25">
      <c r="A14" s="77"/>
      <c r="B14" s="57" t="s">
        <v>288</v>
      </c>
      <c r="C14" s="32">
        <v>288.98396862719983</v>
      </c>
      <c r="D14" s="32">
        <v>4.7920401840499993</v>
      </c>
      <c r="E14" s="32">
        <v>136.95340250699999</v>
      </c>
      <c r="F14" s="32">
        <v>430.72940848124995</v>
      </c>
      <c r="G14" s="32">
        <v>3.0875570407229129</v>
      </c>
      <c r="H14" s="32">
        <v>-39.420868673392874</v>
      </c>
      <c r="I14" s="32">
        <v>394.39609684857999</v>
      </c>
      <c r="J14" s="71" t="s">
        <v>158</v>
      </c>
    </row>
    <row r="15" spans="1:12" s="4" customFormat="1" ht="35.1" customHeight="1" x14ac:dyDescent="0.25">
      <c r="A15" s="77"/>
      <c r="B15" s="82" t="s">
        <v>32</v>
      </c>
      <c r="C15" s="80">
        <v>153.01776464920002</v>
      </c>
      <c r="D15" s="80">
        <v>39.467764334100004</v>
      </c>
      <c r="E15" s="80">
        <v>82.249941880999984</v>
      </c>
      <c r="F15" s="80">
        <v>274.73547113330011</v>
      </c>
      <c r="G15" s="80">
        <v>5.0904272497335237</v>
      </c>
      <c r="H15" s="80">
        <v>-10.321667607435586</v>
      </c>
      <c r="I15" s="80">
        <v>269.50423077559805</v>
      </c>
      <c r="J15" s="72" t="s">
        <v>161</v>
      </c>
      <c r="L15" s="85"/>
    </row>
    <row r="16" spans="1:12" s="4" customFormat="1" ht="35.1" customHeight="1" x14ac:dyDescent="0.25">
      <c r="A16" s="77"/>
      <c r="B16" s="57" t="s">
        <v>33</v>
      </c>
      <c r="C16" s="32">
        <v>250.30040386260001</v>
      </c>
      <c r="D16" s="32">
        <v>-0.93661310035000001</v>
      </c>
      <c r="E16" s="32">
        <v>54.745730901999991</v>
      </c>
      <c r="F16" s="32">
        <v>304.10478792225007</v>
      </c>
      <c r="G16" s="32">
        <v>2.4289491204638072</v>
      </c>
      <c r="H16" s="32">
        <v>-57.437019962742994</v>
      </c>
      <c r="I16" s="32">
        <v>249.09671707997089</v>
      </c>
      <c r="J16" s="71" t="s">
        <v>171</v>
      </c>
    </row>
    <row r="17" spans="1:12" s="4" customFormat="1" ht="35.1" customHeight="1" x14ac:dyDescent="0.25">
      <c r="A17" s="77"/>
      <c r="B17" s="82" t="s">
        <v>26</v>
      </c>
      <c r="C17" s="80">
        <v>341.5371153596999</v>
      </c>
      <c r="D17" s="80">
        <v>-37.494368027349999</v>
      </c>
      <c r="E17" s="80">
        <v>-61.381461390999974</v>
      </c>
      <c r="F17" s="80">
        <v>242.16618065234999</v>
      </c>
      <c r="G17" s="80">
        <v>6.6190376818867698</v>
      </c>
      <c r="H17" s="80">
        <v>-18.516218419930397</v>
      </c>
      <c r="I17" s="80">
        <v>230.26899991430636</v>
      </c>
      <c r="J17" s="72" t="s">
        <v>221</v>
      </c>
      <c r="L17" s="85"/>
    </row>
    <row r="18" spans="1:12" s="4" customFormat="1" ht="35.1" customHeight="1" x14ac:dyDescent="0.25">
      <c r="A18" s="77"/>
      <c r="B18" s="57" t="s">
        <v>28</v>
      </c>
      <c r="C18" s="32">
        <v>197.45605943530001</v>
      </c>
      <c r="D18" s="32">
        <v>-4.0656291879000008</v>
      </c>
      <c r="E18" s="32">
        <v>-1.8201020610000005</v>
      </c>
      <c r="F18" s="32">
        <v>191.57032808739999</v>
      </c>
      <c r="G18" s="32">
        <v>2.0409898574252816</v>
      </c>
      <c r="H18" s="32">
        <v>-6.1699642525087768</v>
      </c>
      <c r="I18" s="32">
        <v>187.44135369231648</v>
      </c>
      <c r="J18" s="71" t="s">
        <v>165</v>
      </c>
    </row>
    <row r="19" spans="1:12" s="4" customFormat="1" ht="35.1" customHeight="1" x14ac:dyDescent="0.25">
      <c r="A19" s="77"/>
      <c r="B19" s="82" t="s">
        <v>55</v>
      </c>
      <c r="C19" s="80">
        <v>154.52015720610001</v>
      </c>
      <c r="D19" s="80">
        <v>0.28592144094999994</v>
      </c>
      <c r="E19" s="80">
        <v>32.723881227000007</v>
      </c>
      <c r="F19" s="80">
        <v>187.52996036704997</v>
      </c>
      <c r="G19" s="80">
        <v>0.68854714536336159</v>
      </c>
      <c r="H19" s="80">
        <v>-30.04285917208432</v>
      </c>
      <c r="I19" s="80">
        <v>158.17564834032902</v>
      </c>
      <c r="J19" s="72" t="s">
        <v>168</v>
      </c>
      <c r="L19" s="85"/>
    </row>
    <row r="20" spans="1:12" s="4" customFormat="1" ht="35.1" customHeight="1" x14ac:dyDescent="0.25">
      <c r="A20" s="77"/>
      <c r="B20" s="57" t="s">
        <v>29</v>
      </c>
      <c r="C20" s="32">
        <v>165.38601539550001</v>
      </c>
      <c r="D20" s="32">
        <v>14.63784597185</v>
      </c>
      <c r="E20" s="32">
        <v>-3.2143164760000005</v>
      </c>
      <c r="F20" s="32">
        <v>176.80932346735</v>
      </c>
      <c r="G20" s="32">
        <v>-29.249210375102717</v>
      </c>
      <c r="H20" s="32">
        <v>-8.6006160604172806</v>
      </c>
      <c r="I20" s="32">
        <v>138.95949703183001</v>
      </c>
      <c r="J20" s="71" t="s">
        <v>172</v>
      </c>
    </row>
    <row r="21" spans="1:12" s="4" customFormat="1" ht="35.1" customHeight="1" x14ac:dyDescent="0.25">
      <c r="A21" s="77"/>
      <c r="B21" s="82" t="s">
        <v>30</v>
      </c>
      <c r="C21" s="80">
        <v>102.99911064780002</v>
      </c>
      <c r="D21" s="80">
        <v>7.7959865749999871E-2</v>
      </c>
      <c r="E21" s="80">
        <v>0.7816412800000001</v>
      </c>
      <c r="F21" s="80">
        <v>103.85871183355</v>
      </c>
      <c r="G21" s="80">
        <v>1.3189047334661599</v>
      </c>
      <c r="H21" s="80">
        <v>-2.2609649851042661</v>
      </c>
      <c r="I21" s="80">
        <v>102.91665158191189</v>
      </c>
      <c r="J21" s="72" t="s">
        <v>169</v>
      </c>
      <c r="L21" s="85"/>
    </row>
    <row r="22" spans="1:12" s="4" customFormat="1" ht="35.1" customHeight="1" x14ac:dyDescent="0.25">
      <c r="A22" s="77"/>
      <c r="B22" s="57" t="s">
        <v>23</v>
      </c>
      <c r="C22" s="32">
        <v>104.0196698732</v>
      </c>
      <c r="D22" s="32">
        <v>-6.5383284999999916E-2</v>
      </c>
      <c r="E22" s="32">
        <v>0.46839291999999999</v>
      </c>
      <c r="F22" s="32">
        <v>104.42265927620002</v>
      </c>
      <c r="G22" s="32">
        <v>1.8319507147320793</v>
      </c>
      <c r="H22" s="32">
        <v>-5.6944918631095902</v>
      </c>
      <c r="I22" s="32">
        <v>100.56011812782251</v>
      </c>
      <c r="J22" s="71" t="s">
        <v>170</v>
      </c>
    </row>
    <row r="23" spans="1:12" s="4" customFormat="1" ht="35.1" customHeight="1" x14ac:dyDescent="0.25">
      <c r="A23" s="77"/>
      <c r="B23" s="82" t="s">
        <v>62</v>
      </c>
      <c r="C23" s="80">
        <v>72.006124576499985</v>
      </c>
      <c r="D23" s="80">
        <v>-1.5551477999500003</v>
      </c>
      <c r="E23" s="80">
        <v>12.963546184</v>
      </c>
      <c r="F23" s="80">
        <v>83.414523206550029</v>
      </c>
      <c r="G23" s="80">
        <v>-1.1682518386762413</v>
      </c>
      <c r="H23" s="80">
        <v>2.2916042707143447</v>
      </c>
      <c r="I23" s="80">
        <v>84.537875638588133</v>
      </c>
      <c r="J23" s="72" t="s">
        <v>167</v>
      </c>
      <c r="L23" s="85"/>
    </row>
    <row r="24" spans="1:12" s="4" customFormat="1" ht="35.1" customHeight="1" x14ac:dyDescent="0.25">
      <c r="A24" s="77"/>
      <c r="B24" s="57" t="s">
        <v>53</v>
      </c>
      <c r="C24" s="32">
        <v>59.727124978099987</v>
      </c>
      <c r="D24" s="32">
        <v>-0.15841987085000006</v>
      </c>
      <c r="E24" s="32">
        <v>0.29292623699999998</v>
      </c>
      <c r="F24" s="32">
        <v>59.861631347249997</v>
      </c>
      <c r="G24" s="32">
        <v>0.6910038253051205</v>
      </c>
      <c r="H24" s="32">
        <v>-2.971326851335121</v>
      </c>
      <c r="I24" s="32">
        <v>57.581308321219993</v>
      </c>
      <c r="J24" s="71" t="s">
        <v>222</v>
      </c>
    </row>
    <row r="25" spans="1:12" s="4" customFormat="1" ht="35.1" customHeight="1" x14ac:dyDescent="0.25">
      <c r="A25" s="77"/>
      <c r="B25" s="82" t="s">
        <v>52</v>
      </c>
      <c r="C25" s="80">
        <v>55.314916049300002</v>
      </c>
      <c r="D25" s="80">
        <v>-4.6426284499999889E-3</v>
      </c>
      <c r="E25" s="80">
        <v>-0.73253873999999997</v>
      </c>
      <c r="F25" s="80">
        <v>54.57773468085</v>
      </c>
      <c r="G25" s="80">
        <v>6.7715106168239961E-2</v>
      </c>
      <c r="H25" s="80">
        <v>1.0605813065337628</v>
      </c>
      <c r="I25" s="80">
        <v>55.706031093551999</v>
      </c>
      <c r="J25" s="72" t="s">
        <v>223</v>
      </c>
      <c r="L25" s="85"/>
    </row>
    <row r="26" spans="1:12" s="4" customFormat="1" ht="35.1" customHeight="1" x14ac:dyDescent="0.25">
      <c r="A26" s="77"/>
      <c r="B26" s="57" t="s">
        <v>24</v>
      </c>
      <c r="C26" s="32">
        <v>53.469433189699991</v>
      </c>
      <c r="D26" s="32">
        <v>-0.46631071334999985</v>
      </c>
      <c r="E26" s="32">
        <v>-5.2308137999999962E-2</v>
      </c>
      <c r="F26" s="32">
        <v>52.950814326349985</v>
      </c>
      <c r="G26" s="32">
        <v>0.24467850202560024</v>
      </c>
      <c r="H26" s="32">
        <v>-2.7222926357665926</v>
      </c>
      <c r="I26" s="32">
        <v>50.473200192608992</v>
      </c>
      <c r="J26" s="71" t="s">
        <v>220</v>
      </c>
    </row>
    <row r="27" spans="1:12" s="4" customFormat="1" ht="35.1" customHeight="1" x14ac:dyDescent="0.25">
      <c r="A27" s="77"/>
      <c r="B27" s="82" t="s">
        <v>25</v>
      </c>
      <c r="C27" s="80">
        <v>4.1253449504999997</v>
      </c>
      <c r="D27" s="80">
        <v>14.616083568400001</v>
      </c>
      <c r="E27" s="80">
        <v>13.877850490000002</v>
      </c>
      <c r="F27" s="80">
        <v>32.619278658900001</v>
      </c>
      <c r="G27" s="80">
        <v>-0.31667961267056</v>
      </c>
      <c r="H27" s="80">
        <v>5.0110566420670608</v>
      </c>
      <c r="I27" s="80">
        <v>37.3136556882965</v>
      </c>
      <c r="J27" s="72" t="s">
        <v>162</v>
      </c>
      <c r="L27" s="85"/>
    </row>
    <row r="28" spans="1:12" s="4" customFormat="1" ht="35.1" customHeight="1" x14ac:dyDescent="0.35">
      <c r="A28" s="77"/>
      <c r="B28" s="57" t="s">
        <v>51</v>
      </c>
      <c r="C28" s="32">
        <v>38.554339239800001</v>
      </c>
      <c r="D28" s="32">
        <v>-5.0906966700000222E-2</v>
      </c>
      <c r="E28" s="32">
        <v>-7.0000908000000014E-2</v>
      </c>
      <c r="F28" s="32">
        <v>38.433431363100006</v>
      </c>
      <c r="G28" s="32">
        <v>0.31635161280000046</v>
      </c>
      <c r="H28" s="32">
        <v>-2.479623644900002</v>
      </c>
      <c r="I28" s="32">
        <v>36.270159331000002</v>
      </c>
      <c r="J28" s="71" t="s">
        <v>224</v>
      </c>
      <c r="L28" s="86"/>
    </row>
    <row r="29" spans="1:12" s="4" customFormat="1" ht="35.1" customHeight="1" x14ac:dyDescent="0.25">
      <c r="A29" s="77"/>
      <c r="B29" s="82" t="s">
        <v>31</v>
      </c>
      <c r="C29" s="80">
        <v>23.636614929600004</v>
      </c>
      <c r="D29" s="80">
        <v>-0.27122432030000004</v>
      </c>
      <c r="E29" s="80">
        <v>0.84130837500000011</v>
      </c>
      <c r="F29" s="80">
        <v>24.206698989300001</v>
      </c>
      <c r="G29" s="80">
        <v>0.6065264569189599</v>
      </c>
      <c r="H29" s="80">
        <v>-1.9588913497743583</v>
      </c>
      <c r="I29" s="80">
        <v>22.854334096444603</v>
      </c>
      <c r="J29" s="72" t="s">
        <v>159</v>
      </c>
      <c r="L29" s="85"/>
    </row>
    <row r="30" spans="1:12" s="4" customFormat="1" ht="35.1" customHeight="1" x14ac:dyDescent="0.25">
      <c r="A30"/>
      <c r="B30" s="73" t="s">
        <v>68</v>
      </c>
      <c r="C30" s="38">
        <v>603.91509394606373</v>
      </c>
      <c r="D30" s="38">
        <v>-40.389751171549953</v>
      </c>
      <c r="E30" s="38">
        <v>24.230919609999987</v>
      </c>
      <c r="F30" s="38">
        <v>588.54999999999995</v>
      </c>
      <c r="G30" s="38">
        <v>-2.2315336388779468</v>
      </c>
      <c r="H30" s="38">
        <v>-11</v>
      </c>
      <c r="I30" s="38">
        <v>575.3698820480588</v>
      </c>
      <c r="J30" s="74" t="s">
        <v>219</v>
      </c>
      <c r="L30" s="85"/>
    </row>
    <row r="31" spans="1:12" ht="9.9499999999999993" customHeight="1" x14ac:dyDescent="0.25"/>
    <row r="32" spans="1:12" ht="30" customHeight="1" x14ac:dyDescent="0.25">
      <c r="B32" s="47" t="s">
        <v>242</v>
      </c>
      <c r="C32" s="10"/>
      <c r="D32" s="10"/>
      <c r="E32" s="10"/>
      <c r="J32" s="111" t="s">
        <v>243</v>
      </c>
    </row>
    <row r="33" spans="2:10" ht="30" customHeight="1" x14ac:dyDescent="0.25">
      <c r="B33" s="47" t="s">
        <v>246</v>
      </c>
      <c r="C33" s="10"/>
      <c r="D33" s="10"/>
      <c r="E33" s="10"/>
      <c r="F33" s="12"/>
      <c r="G33" s="12"/>
      <c r="H33" s="12"/>
      <c r="I33" s="12"/>
      <c r="J33" s="111" t="s">
        <v>255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28 B30">
    <cfRule type="duplicateValues" dxfId="6" priority="2"/>
  </conditionalFormatting>
  <conditionalFormatting sqref="B14 B16 B18 B20 B22 B24 B26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9"/>
  <sheetViews>
    <sheetView rightToLeft="1" zoomScale="50" zoomScaleNormal="50" workbookViewId="0">
      <selection activeCell="I9" sqref="I9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4" s="10" customFormat="1" ht="15" customHeight="1" x14ac:dyDescent="0.25"/>
    <row r="2" spans="1:14" s="4" customFormat="1" ht="35.1" customHeight="1" x14ac:dyDescent="0.25">
      <c r="B2" s="134" t="s">
        <v>217</v>
      </c>
      <c r="C2" s="134"/>
      <c r="D2" s="134"/>
      <c r="E2" s="134"/>
      <c r="F2" s="134"/>
      <c r="G2" s="134"/>
      <c r="H2" s="134"/>
      <c r="I2" s="134"/>
      <c r="J2" s="134"/>
    </row>
    <row r="3" spans="1:14" s="4" customFormat="1" ht="35.1" customHeight="1" x14ac:dyDescent="0.25">
      <c r="A3" s="3"/>
      <c r="B3" s="134" t="s">
        <v>277</v>
      </c>
      <c r="C3" s="134"/>
      <c r="D3" s="134"/>
      <c r="E3" s="134"/>
      <c r="F3" s="134"/>
      <c r="G3" s="134"/>
      <c r="H3" s="134"/>
      <c r="I3" s="134"/>
      <c r="J3" s="134"/>
    </row>
    <row r="4" spans="1:14" s="4" customFormat="1" ht="35.1" customHeight="1" x14ac:dyDescent="0.25">
      <c r="A4" s="3"/>
      <c r="B4" s="135" t="s">
        <v>276</v>
      </c>
      <c r="C4" s="135"/>
      <c r="D4" s="135"/>
      <c r="E4" s="135"/>
      <c r="F4" s="135"/>
      <c r="G4" s="135"/>
      <c r="H4" s="135"/>
      <c r="I4" s="135"/>
      <c r="J4" s="135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4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4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4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4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4" s="10" customFormat="1" ht="35.1" customHeight="1" x14ac:dyDescent="0.25">
      <c r="A11" s="3"/>
      <c r="B11" s="78" t="s">
        <v>47</v>
      </c>
      <c r="C11" s="79">
        <f>C12+C19+C26+C30+C33+C36</f>
        <v>4055.9218520594141</v>
      </c>
      <c r="D11" s="79">
        <f t="shared" ref="D11:H11" si="0">D12+D19+D26+D30+D33+D36</f>
        <v>-5.0021645993499391</v>
      </c>
      <c r="E11" s="79">
        <f t="shared" si="0"/>
        <v>464.97958386999989</v>
      </c>
      <c r="F11" s="79">
        <f t="shared" si="0"/>
        <v>4516.1534917826493</v>
      </c>
      <c r="G11" s="79">
        <f>G12+G19+G26+G30+G33+G36</f>
        <v>-0.85452826255836678</v>
      </c>
      <c r="H11" s="79">
        <f t="shared" si="0"/>
        <v>-300.97271123262652</v>
      </c>
      <c r="I11" s="79">
        <f>I12+I19+I26+I30+I33+I36</f>
        <v>4214.3262522874647</v>
      </c>
      <c r="J11" s="83" t="s">
        <v>212</v>
      </c>
    </row>
    <row r="12" spans="1:14" s="18" customFormat="1" ht="35.1" customHeight="1" x14ac:dyDescent="0.25">
      <c r="B12" s="65" t="s">
        <v>175</v>
      </c>
      <c r="C12" s="25">
        <f t="shared" ref="C12" si="1">C13+C14+C15+C16+C17+C18</f>
        <v>2079.8798210446489</v>
      </c>
      <c r="D12" s="25">
        <f>D13+D14+D15+D16+D17+D18</f>
        <v>46.306481724200012</v>
      </c>
      <c r="E12" s="25">
        <f t="shared" ref="E12" si="2">E13+E14+E15+E16+E17+E18</f>
        <v>389.45170415999991</v>
      </c>
      <c r="F12" s="25">
        <f t="shared" ref="F12" si="3">F13+F14+F15+F16+F17+F18</f>
        <v>2515.5617301288494</v>
      </c>
      <c r="G12" s="25">
        <f>G13+G14+G15+G16+G17+G18</f>
        <v>17.542160805664601</v>
      </c>
      <c r="H12" s="25">
        <f t="shared" ref="H12" si="4">H13+H14+H15+H16+H17+H18</f>
        <v>-168.38851694037993</v>
      </c>
      <c r="I12" s="25">
        <f>I13+I14+I15+I16+I17+I18</f>
        <v>2364.7153739941341</v>
      </c>
      <c r="J12" s="88" t="s">
        <v>178</v>
      </c>
      <c r="M12" s="84"/>
      <c r="N12" s="84"/>
    </row>
    <row r="13" spans="1:14" s="18" customFormat="1" ht="35.1" customHeight="1" x14ac:dyDescent="0.25">
      <c r="B13" s="87" t="s">
        <v>289</v>
      </c>
      <c r="C13" s="80">
        <v>916.62561738603938</v>
      </c>
      <c r="D13" s="80">
        <v>5.9458222506000054</v>
      </c>
      <c r="E13" s="80">
        <v>13.079100444999996</v>
      </c>
      <c r="F13" s="80">
        <v>935.57426183663938</v>
      </c>
      <c r="G13" s="80">
        <v>4.077419297426081</v>
      </c>
      <c r="H13" s="80">
        <f t="shared" ref="H13:H36" si="5">I13-G13-F13</f>
        <v>-43.021158739056773</v>
      </c>
      <c r="I13" s="80">
        <v>896.63052239500871</v>
      </c>
      <c r="J13" s="72" t="s">
        <v>182</v>
      </c>
      <c r="M13" s="84"/>
      <c r="N13" s="84"/>
    </row>
    <row r="14" spans="1:14" s="18" customFormat="1" ht="35.1" customHeight="1" x14ac:dyDescent="0.25">
      <c r="B14" s="67" t="s">
        <v>22</v>
      </c>
      <c r="C14" s="32">
        <v>470.32697775720999</v>
      </c>
      <c r="D14" s="32">
        <v>0.63279485670000224</v>
      </c>
      <c r="E14" s="32">
        <v>159.04166952599996</v>
      </c>
      <c r="F14" s="32">
        <v>630.00144626390977</v>
      </c>
      <c r="G14" s="32">
        <v>3.0010888583312032</v>
      </c>
      <c r="H14" s="32">
        <f t="shared" si="5"/>
        <v>-66.732565032219327</v>
      </c>
      <c r="I14" s="32">
        <v>566.26997009002162</v>
      </c>
      <c r="J14" s="71" t="s">
        <v>180</v>
      </c>
      <c r="M14" s="84"/>
      <c r="N14" s="84"/>
    </row>
    <row r="15" spans="1:14" s="18" customFormat="1" ht="35.1" customHeight="1" x14ac:dyDescent="0.25">
      <c r="B15" s="87" t="s">
        <v>288</v>
      </c>
      <c r="C15" s="80">
        <v>288.98396862719983</v>
      </c>
      <c r="D15" s="80">
        <v>4.7920401840499993</v>
      </c>
      <c r="E15" s="80">
        <v>136.95340250699999</v>
      </c>
      <c r="F15" s="80">
        <v>430.72940848124995</v>
      </c>
      <c r="G15" s="80">
        <v>3.0875570407229129</v>
      </c>
      <c r="H15" s="80">
        <f t="shared" si="5"/>
        <v>-39.420868673392874</v>
      </c>
      <c r="I15" s="80">
        <v>394.39609684857999</v>
      </c>
      <c r="J15" s="72" t="s">
        <v>179</v>
      </c>
      <c r="M15" s="84"/>
      <c r="N15" s="84"/>
    </row>
    <row r="16" spans="1:14" s="18" customFormat="1" ht="35.1" customHeight="1" x14ac:dyDescent="0.25">
      <c r="B16" s="67" t="s">
        <v>32</v>
      </c>
      <c r="C16" s="32">
        <v>153.01776464920002</v>
      </c>
      <c r="D16" s="32">
        <v>39.467764334100004</v>
      </c>
      <c r="E16" s="32">
        <v>82.249941880999984</v>
      </c>
      <c r="F16" s="32">
        <v>274.73547113330011</v>
      </c>
      <c r="G16" s="32">
        <v>5.0904272497335237</v>
      </c>
      <c r="H16" s="32">
        <f t="shared" si="5"/>
        <v>-10.321667607435586</v>
      </c>
      <c r="I16" s="32">
        <v>269.50423077559805</v>
      </c>
      <c r="J16" s="71" t="s">
        <v>181</v>
      </c>
      <c r="M16" s="84"/>
      <c r="N16" s="84"/>
    </row>
    <row r="17" spans="2:14" s="18" customFormat="1" ht="35.1" customHeight="1" x14ac:dyDescent="0.25">
      <c r="B17" s="87" t="s">
        <v>28</v>
      </c>
      <c r="C17" s="80">
        <v>197.45605943530001</v>
      </c>
      <c r="D17" s="80">
        <v>-4.0656291879000008</v>
      </c>
      <c r="E17" s="80">
        <v>-1.8201020610000005</v>
      </c>
      <c r="F17" s="80">
        <v>191.57032808739999</v>
      </c>
      <c r="G17" s="80">
        <v>2.0409898574252816</v>
      </c>
      <c r="H17" s="80">
        <f t="shared" si="5"/>
        <v>-6.1699642525087768</v>
      </c>
      <c r="I17" s="80">
        <v>187.44135369231648</v>
      </c>
      <c r="J17" s="72" t="s">
        <v>183</v>
      </c>
      <c r="M17" s="84"/>
      <c r="N17" s="84"/>
    </row>
    <row r="18" spans="2:14" s="18" customFormat="1" ht="35.1" customHeight="1" x14ac:dyDescent="0.25">
      <c r="B18" s="67" t="s">
        <v>24</v>
      </c>
      <c r="C18" s="32">
        <v>53.469433189699991</v>
      </c>
      <c r="D18" s="32">
        <v>-0.46631071334999985</v>
      </c>
      <c r="E18" s="32">
        <v>-5.2308137999999962E-2</v>
      </c>
      <c r="F18" s="32">
        <v>52.950814326349985</v>
      </c>
      <c r="G18" s="32">
        <v>0.24467850202560024</v>
      </c>
      <c r="H18" s="32">
        <f t="shared" si="5"/>
        <v>-2.7222926357665926</v>
      </c>
      <c r="I18" s="32">
        <v>50.473200192608992</v>
      </c>
      <c r="J18" s="71" t="s">
        <v>184</v>
      </c>
      <c r="M18" s="84"/>
      <c r="N18" s="84"/>
    </row>
    <row r="19" spans="2:14" s="18" customFormat="1" ht="35.1" customHeight="1" x14ac:dyDescent="0.25">
      <c r="B19" s="112" t="s">
        <v>228</v>
      </c>
      <c r="C19" s="81">
        <v>1175.5075926138995</v>
      </c>
      <c r="D19" s="81">
        <v>-24.500414780750006</v>
      </c>
      <c r="E19" s="81">
        <v>23.190431213000021</v>
      </c>
      <c r="F19" s="81">
        <v>1174.1976079911499</v>
      </c>
      <c r="G19" s="81">
        <v>-16.689467986804864</v>
      </c>
      <c r="H19" s="81">
        <f>I19-G19-F19</f>
        <v>-122.88456203434635</v>
      </c>
      <c r="I19" s="81">
        <v>1034.6235779699987</v>
      </c>
      <c r="J19" s="89" t="s">
        <v>185</v>
      </c>
      <c r="M19" s="84"/>
      <c r="N19" s="84"/>
    </row>
    <row r="20" spans="2:14" s="18" customFormat="1" ht="35.1" customHeight="1" x14ac:dyDescent="0.25">
      <c r="B20" s="67" t="s">
        <v>33</v>
      </c>
      <c r="C20" s="32">
        <v>250.30040386260001</v>
      </c>
      <c r="D20" s="32">
        <v>-0.93661310035000001</v>
      </c>
      <c r="E20" s="32">
        <v>54.745730901999991</v>
      </c>
      <c r="F20" s="32">
        <v>304.10478792225007</v>
      </c>
      <c r="G20" s="32">
        <v>2.4289491204638072</v>
      </c>
      <c r="H20" s="32">
        <f t="shared" si="5"/>
        <v>-57.437019962742994</v>
      </c>
      <c r="I20" s="32">
        <v>249.09671707997089</v>
      </c>
      <c r="J20" s="71" t="s">
        <v>203</v>
      </c>
      <c r="M20" s="84"/>
      <c r="N20" s="84"/>
    </row>
    <row r="21" spans="2:14" s="18" customFormat="1" ht="35.1" customHeight="1" x14ac:dyDescent="0.25">
      <c r="B21" s="87" t="s">
        <v>26</v>
      </c>
      <c r="C21" s="80">
        <v>341.5371153596999</v>
      </c>
      <c r="D21" s="80">
        <v>-37.494368027349999</v>
      </c>
      <c r="E21" s="80">
        <v>-61.381461390999974</v>
      </c>
      <c r="F21" s="80">
        <v>242.16618065234999</v>
      </c>
      <c r="G21" s="80">
        <v>6.6190376818867698</v>
      </c>
      <c r="H21" s="80">
        <f t="shared" si="5"/>
        <v>-18.516218419930397</v>
      </c>
      <c r="I21" s="80">
        <v>230.26899991430636</v>
      </c>
      <c r="J21" s="72" t="s">
        <v>230</v>
      </c>
      <c r="M21" s="84"/>
      <c r="N21" s="84"/>
    </row>
    <row r="22" spans="2:14" s="18" customFormat="1" ht="35.1" customHeight="1" x14ac:dyDescent="0.25">
      <c r="B22" s="67" t="s">
        <v>55</v>
      </c>
      <c r="C22" s="32">
        <v>154.52015720610001</v>
      </c>
      <c r="D22" s="32">
        <v>0.28592144094999994</v>
      </c>
      <c r="E22" s="32">
        <v>32.723881227000007</v>
      </c>
      <c r="F22" s="32">
        <v>187.52996036704997</v>
      </c>
      <c r="G22" s="32">
        <v>0.68854714536336159</v>
      </c>
      <c r="H22" s="32">
        <f t="shared" si="5"/>
        <v>-30.04285917208432</v>
      </c>
      <c r="I22" s="32">
        <v>158.17564834032902</v>
      </c>
      <c r="J22" s="71" t="s">
        <v>186</v>
      </c>
      <c r="M22" s="84"/>
      <c r="N22" s="84"/>
    </row>
    <row r="23" spans="2:14" s="18" customFormat="1" ht="35.1" customHeight="1" x14ac:dyDescent="0.25">
      <c r="B23" s="87" t="s">
        <v>29</v>
      </c>
      <c r="C23" s="80">
        <v>165.38601539550001</v>
      </c>
      <c r="D23" s="80">
        <v>14.63784597185</v>
      </c>
      <c r="E23" s="80">
        <v>-3.2143164760000005</v>
      </c>
      <c r="F23" s="80">
        <v>176.80932346735</v>
      </c>
      <c r="G23" s="80">
        <v>-29.249210375102717</v>
      </c>
      <c r="H23" s="80">
        <f t="shared" si="5"/>
        <v>-8.6006160604172806</v>
      </c>
      <c r="I23" s="80">
        <v>138.95949703183001</v>
      </c>
      <c r="J23" s="72" t="s">
        <v>204</v>
      </c>
      <c r="M23" s="84"/>
      <c r="N23" s="84"/>
    </row>
    <row r="24" spans="2:14" s="18" customFormat="1" ht="35.1" customHeight="1" x14ac:dyDescent="0.25">
      <c r="B24" s="67" t="s">
        <v>30</v>
      </c>
      <c r="C24" s="32">
        <v>102.99911064780002</v>
      </c>
      <c r="D24" s="32">
        <v>7.7959865749999871E-2</v>
      </c>
      <c r="E24" s="32">
        <v>0.7816412800000001</v>
      </c>
      <c r="F24" s="32">
        <v>103.85871183355</v>
      </c>
      <c r="G24" s="32">
        <v>1.3189047334661599</v>
      </c>
      <c r="H24" s="32">
        <f t="shared" si="5"/>
        <v>-2.2609649851042661</v>
      </c>
      <c r="I24" s="32">
        <v>102.91665158191189</v>
      </c>
      <c r="J24" s="71" t="s">
        <v>187</v>
      </c>
      <c r="M24" s="84"/>
      <c r="N24" s="84"/>
    </row>
    <row r="25" spans="2:14" s="18" customFormat="1" ht="35.1" customHeight="1" x14ac:dyDescent="0.25">
      <c r="B25" s="87" t="s">
        <v>23</v>
      </c>
      <c r="C25" s="80">
        <v>104.0196698732</v>
      </c>
      <c r="D25" s="80">
        <v>-6.5383284999999916E-2</v>
      </c>
      <c r="E25" s="80">
        <v>0.46839291999999999</v>
      </c>
      <c r="F25" s="80">
        <v>104.42265927620002</v>
      </c>
      <c r="G25" s="80">
        <v>1.8319507147320793</v>
      </c>
      <c r="H25" s="80">
        <f t="shared" si="5"/>
        <v>-5.6944918631095902</v>
      </c>
      <c r="I25" s="80">
        <v>100.56011812782251</v>
      </c>
      <c r="J25" s="72" t="s">
        <v>188</v>
      </c>
      <c r="M25" s="84"/>
      <c r="N25" s="84"/>
    </row>
    <row r="26" spans="2:14" s="18" customFormat="1" ht="35.1" customHeight="1" x14ac:dyDescent="0.25">
      <c r="B26" s="65" t="s">
        <v>177</v>
      </c>
      <c r="C26" s="25">
        <v>67.131382434399995</v>
      </c>
      <c r="D26" s="25">
        <v>13.393307939549997</v>
      </c>
      <c r="E26" s="25">
        <v>17.726538809999994</v>
      </c>
      <c r="F26" s="25">
        <v>158.30352072175003</v>
      </c>
      <c r="G26" s="25">
        <v>2.8987213194017998</v>
      </c>
      <c r="H26" s="25">
        <f t="shared" si="5"/>
        <v>-2.0637853636021362</v>
      </c>
      <c r="I26" s="25">
        <v>159.1384566775497</v>
      </c>
      <c r="J26" s="88" t="s">
        <v>196</v>
      </c>
      <c r="M26" s="84"/>
      <c r="N26" s="84"/>
    </row>
    <row r="27" spans="2:14" s="18" customFormat="1" ht="35.1" customHeight="1" x14ac:dyDescent="0.25">
      <c r="B27" s="87" t="s">
        <v>25</v>
      </c>
      <c r="C27" s="80">
        <v>4.1253449504999997</v>
      </c>
      <c r="D27" s="80">
        <v>14.616083568400001</v>
      </c>
      <c r="E27" s="80">
        <v>13.877850490000002</v>
      </c>
      <c r="F27" s="80">
        <v>32.619278658900001</v>
      </c>
      <c r="G27" s="80">
        <v>-0.31667961267056</v>
      </c>
      <c r="H27" s="80">
        <f t="shared" si="5"/>
        <v>5.0110566420670608</v>
      </c>
      <c r="I27" s="80">
        <v>37.3136556882965</v>
      </c>
      <c r="J27" s="72" t="s">
        <v>190</v>
      </c>
      <c r="M27" s="84"/>
      <c r="N27" s="84"/>
    </row>
    <row r="28" spans="2:14" s="18" customFormat="1" ht="35.1" customHeight="1" x14ac:dyDescent="0.25">
      <c r="B28" s="67" t="s">
        <v>31</v>
      </c>
      <c r="C28" s="32">
        <v>23.636614929600004</v>
      </c>
      <c r="D28" s="32">
        <v>-0.27122432030000004</v>
      </c>
      <c r="E28" s="32">
        <v>0.84130837500000011</v>
      </c>
      <c r="F28" s="32">
        <v>24.206698989300001</v>
      </c>
      <c r="G28" s="32">
        <v>0.6065264569189599</v>
      </c>
      <c r="H28" s="32">
        <f t="shared" si="5"/>
        <v>-1.9588913497743583</v>
      </c>
      <c r="I28" s="32">
        <v>22.854334096444603</v>
      </c>
      <c r="J28" s="71" t="s">
        <v>189</v>
      </c>
      <c r="M28" s="84"/>
      <c r="N28" s="84"/>
    </row>
    <row r="29" spans="2:14" s="18" customFormat="1" ht="35.1" customHeight="1" x14ac:dyDescent="0.35">
      <c r="B29" s="87" t="s">
        <v>63</v>
      </c>
      <c r="C29" s="80">
        <v>8.9068470709999996</v>
      </c>
      <c r="D29" s="80">
        <v>1.2522272160000001</v>
      </c>
      <c r="E29" s="80">
        <v>-6.0399999999999998E-6</v>
      </c>
      <c r="F29" s="80">
        <v>10.159068247000002</v>
      </c>
      <c r="G29" s="80">
        <v>-7.6754602560000082E-5</v>
      </c>
      <c r="H29" s="80">
        <f t="shared" si="5"/>
        <v>8.7376608316555249E-2</v>
      </c>
      <c r="I29" s="80">
        <v>10.246368100713998</v>
      </c>
      <c r="J29" s="72" t="s">
        <v>225</v>
      </c>
      <c r="K29" s="86"/>
      <c r="M29" s="84"/>
      <c r="N29" s="84"/>
    </row>
    <row r="30" spans="2:14" s="18" customFormat="1" ht="35.1" customHeight="1" x14ac:dyDescent="0.25">
      <c r="B30" s="65" t="s">
        <v>200</v>
      </c>
      <c r="C30" s="25">
        <v>95.742794013899967</v>
      </c>
      <c r="D30" s="25">
        <v>-1.6003915202000001</v>
      </c>
      <c r="E30" s="25">
        <v>12.363224474000003</v>
      </c>
      <c r="F30" s="25">
        <v>99.80848317440001</v>
      </c>
      <c r="G30" s="25">
        <v>2.543019155687844E-2</v>
      </c>
      <c r="H30" s="25">
        <f t="shared" si="5"/>
        <v>1.5607990315646418</v>
      </c>
      <c r="I30" s="25">
        <v>101.39471239752153</v>
      </c>
      <c r="J30" s="88" t="s">
        <v>209</v>
      </c>
      <c r="M30" s="84"/>
      <c r="N30" s="84"/>
    </row>
    <row r="31" spans="2:14" s="18" customFormat="1" ht="35.1" customHeight="1" x14ac:dyDescent="0.25">
      <c r="B31" s="87" t="s">
        <v>62</v>
      </c>
      <c r="C31" s="80">
        <v>72.006124576499985</v>
      </c>
      <c r="D31" s="80">
        <v>-1.5551477999500003</v>
      </c>
      <c r="E31" s="80">
        <v>12.963546184</v>
      </c>
      <c r="F31" s="80">
        <v>83.414523206550029</v>
      </c>
      <c r="G31" s="80">
        <v>-1.1682518386762413</v>
      </c>
      <c r="H31" s="80">
        <f t="shared" si="5"/>
        <v>2.2916042707143447</v>
      </c>
      <c r="I31" s="80">
        <v>84.537875638588133</v>
      </c>
      <c r="J31" s="72" t="s">
        <v>191</v>
      </c>
      <c r="M31" s="84"/>
      <c r="N31" s="84"/>
    </row>
    <row r="32" spans="2:14" s="18" customFormat="1" ht="35.1" customHeight="1" x14ac:dyDescent="0.35">
      <c r="B32" s="67" t="s">
        <v>64</v>
      </c>
      <c r="C32" s="32">
        <v>16.507161594199992</v>
      </c>
      <c r="D32" s="32">
        <v>-2.6143997450000039E-2</v>
      </c>
      <c r="E32" s="32">
        <v>-0.70252733199999984</v>
      </c>
      <c r="F32" s="32">
        <v>15.957893626749996</v>
      </c>
      <c r="G32" s="32">
        <v>1.1523549210934398</v>
      </c>
      <c r="H32" s="32">
        <f t="shared" si="5"/>
        <v>-0.73288254155303889</v>
      </c>
      <c r="I32" s="32">
        <v>16.377366006290398</v>
      </c>
      <c r="J32" s="71" t="s">
        <v>226</v>
      </c>
      <c r="L32" s="86"/>
      <c r="M32" s="84"/>
      <c r="N32" s="84"/>
    </row>
    <row r="33" spans="2:14" s="18" customFormat="1" ht="35.1" customHeight="1" x14ac:dyDescent="0.25">
      <c r="B33" s="112" t="s">
        <v>201</v>
      </c>
      <c r="C33" s="81">
        <v>69.545562717500033</v>
      </c>
      <c r="D33" s="81">
        <v>0.53252526275000001</v>
      </c>
      <c r="E33" s="81">
        <v>-0.26472783</v>
      </c>
      <c r="F33" s="81">
        <v>78.832149766500009</v>
      </c>
      <c r="G33" s="81">
        <v>-1.3056789012008001</v>
      </c>
      <c r="H33" s="81">
        <f t="shared" si="5"/>
        <v>0.37869773160601028</v>
      </c>
      <c r="I33" s="81">
        <v>77.905168596905213</v>
      </c>
      <c r="J33" s="89" t="s">
        <v>210</v>
      </c>
      <c r="M33" s="84"/>
      <c r="N33" s="84"/>
    </row>
    <row r="34" spans="2:14" s="18" customFormat="1" ht="35.1" customHeight="1" x14ac:dyDescent="0.25">
      <c r="B34" s="67" t="s">
        <v>52</v>
      </c>
      <c r="C34" s="32">
        <v>55.314916049300002</v>
      </c>
      <c r="D34" s="32">
        <v>-4.6426284499999889E-3</v>
      </c>
      <c r="E34" s="32">
        <v>-0.73253873999999997</v>
      </c>
      <c r="F34" s="32">
        <v>54.57773468085</v>
      </c>
      <c r="G34" s="32">
        <v>6.7715106168239961E-2</v>
      </c>
      <c r="H34" s="32">
        <f t="shared" si="5"/>
        <v>1.0605813065337628</v>
      </c>
      <c r="I34" s="32">
        <v>55.706031093551999</v>
      </c>
      <c r="J34" s="71" t="s">
        <v>231</v>
      </c>
      <c r="M34" s="84"/>
      <c r="N34" s="84"/>
    </row>
    <row r="35" spans="2:14" s="18" customFormat="1" ht="35.1" customHeight="1" x14ac:dyDescent="0.35">
      <c r="B35" s="87" t="s">
        <v>65</v>
      </c>
      <c r="C35" s="80">
        <v>4.9457915170000009</v>
      </c>
      <c r="D35" s="80">
        <v>0.21190900100000001</v>
      </c>
      <c r="E35" s="80">
        <v>-6.4180399999999999E-3</v>
      </c>
      <c r="F35" s="80">
        <v>5.1512824779999997</v>
      </c>
      <c r="G35" s="80">
        <v>-0.13210690370000003</v>
      </c>
      <c r="H35" s="80">
        <f t="shared" si="5"/>
        <v>-1.4491999999998839E-2</v>
      </c>
      <c r="I35" s="80">
        <v>5.0046835743000004</v>
      </c>
      <c r="J35" s="72" t="s">
        <v>227</v>
      </c>
      <c r="L35" s="86"/>
      <c r="M35" s="84"/>
      <c r="N35" s="84"/>
    </row>
    <row r="36" spans="2:14" s="18" customFormat="1" ht="35.1" customHeight="1" x14ac:dyDescent="0.25">
      <c r="B36" s="90" t="s">
        <v>229</v>
      </c>
      <c r="C36" s="91">
        <v>568.11469923506536</v>
      </c>
      <c r="D36" s="91">
        <v>-39.133673224899944</v>
      </c>
      <c r="E36" s="91">
        <v>22.512413042999995</v>
      </c>
      <c r="F36" s="91">
        <v>489.45</v>
      </c>
      <c r="G36" s="91">
        <v>-3.3256936911759816</v>
      </c>
      <c r="H36" s="91">
        <f t="shared" si="5"/>
        <v>-9.5753436574688067</v>
      </c>
      <c r="I36" s="91">
        <v>476.54896265135523</v>
      </c>
      <c r="J36" s="92" t="s">
        <v>195</v>
      </c>
      <c r="M36" s="84"/>
      <c r="N36" s="84"/>
    </row>
    <row r="37" spans="2:14" ht="9.9499999999999993" customHeight="1" x14ac:dyDescent="0.25"/>
    <row r="38" spans="2:14" ht="30" customHeight="1" x14ac:dyDescent="0.25">
      <c r="B38" s="47" t="s">
        <v>242</v>
      </c>
      <c r="E38" s="12"/>
      <c r="F38" s="12"/>
      <c r="G38" s="12"/>
      <c r="H38" s="12"/>
      <c r="I38" s="12"/>
      <c r="J38" s="111" t="s">
        <v>243</v>
      </c>
    </row>
    <row r="39" spans="2:14" ht="30" customHeight="1" x14ac:dyDescent="0.25">
      <c r="B39" s="47" t="s">
        <v>246</v>
      </c>
      <c r="J39" s="111" t="s">
        <v>255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 B16 B18 B20 B22 B24 B26 B28 B30 B32 B34 B3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8"/>
  <sheetViews>
    <sheetView rightToLeft="1" zoomScale="50" zoomScaleNormal="50" workbookViewId="0">
      <selection activeCell="I9" sqref="I9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9" s="10" customFormat="1" ht="15" customHeight="1" x14ac:dyDescent="0.25"/>
    <row r="2" spans="1:19" s="4" customFormat="1" ht="35.1" customHeight="1" x14ac:dyDescent="0.25">
      <c r="B2" s="134" t="s">
        <v>218</v>
      </c>
      <c r="C2" s="134"/>
      <c r="D2" s="134"/>
      <c r="E2" s="134"/>
      <c r="F2" s="134"/>
      <c r="G2" s="134"/>
      <c r="H2" s="134"/>
      <c r="I2" s="134"/>
      <c r="J2" s="134"/>
    </row>
    <row r="3" spans="1:19" s="4" customFormat="1" ht="35.1" customHeight="1" x14ac:dyDescent="0.25">
      <c r="A3" s="3"/>
      <c r="B3" s="134" t="s">
        <v>265</v>
      </c>
      <c r="C3" s="134"/>
      <c r="D3" s="134"/>
      <c r="E3" s="134"/>
      <c r="F3" s="134"/>
      <c r="G3" s="134"/>
      <c r="H3" s="134"/>
      <c r="I3" s="134"/>
      <c r="J3" s="134"/>
    </row>
    <row r="4" spans="1:19" s="4" customFormat="1" ht="35.1" customHeight="1" x14ac:dyDescent="0.25">
      <c r="A4" s="3"/>
      <c r="B4" s="135" t="s">
        <v>266</v>
      </c>
      <c r="C4" s="135"/>
      <c r="D4" s="135"/>
      <c r="E4" s="135"/>
      <c r="F4" s="135"/>
      <c r="G4" s="135"/>
      <c r="H4" s="135"/>
      <c r="I4" s="135"/>
      <c r="J4" s="135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9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9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9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9" s="10" customFormat="1" ht="35.1" customHeight="1" x14ac:dyDescent="0.25">
      <c r="A11" s="3"/>
      <c r="B11" s="78" t="s">
        <v>47</v>
      </c>
      <c r="C11" s="79">
        <f t="shared" ref="C11:I11" si="0">SUM(C12:C15)</f>
        <v>4055.9163807594218</v>
      </c>
      <c r="D11" s="79">
        <f t="shared" si="0"/>
        <v>-5.0021645993499861</v>
      </c>
      <c r="E11" s="79">
        <f t="shared" si="0"/>
        <v>464.97750915999973</v>
      </c>
      <c r="F11" s="79">
        <f t="shared" si="0"/>
        <v>4516.1255880440649</v>
      </c>
      <c r="G11" s="79">
        <f t="shared" si="0"/>
        <v>-0.85452826255834324</v>
      </c>
      <c r="H11" s="79">
        <f t="shared" si="0"/>
        <v>-300.99</v>
      </c>
      <c r="I11" s="79">
        <f t="shared" si="0"/>
        <v>4214.3262522874575</v>
      </c>
      <c r="J11" s="83" t="s">
        <v>212</v>
      </c>
    </row>
    <row r="12" spans="1:19" s="18" customFormat="1" ht="35.1" customHeight="1" x14ac:dyDescent="0.25">
      <c r="B12" s="57" t="s">
        <v>36</v>
      </c>
      <c r="C12" s="32">
        <v>3535.4220221258092</v>
      </c>
      <c r="D12" s="32">
        <v>-10.740518426349997</v>
      </c>
      <c r="E12" s="32">
        <v>464.97626688999969</v>
      </c>
      <c r="F12" s="32">
        <v>3989.8372476174532</v>
      </c>
      <c r="G12" s="32">
        <v>12.818430228911861</v>
      </c>
      <c r="H12" s="32">
        <v>-300.99</v>
      </c>
      <c r="I12" s="32">
        <v>3701.6692807683148</v>
      </c>
      <c r="J12" s="71" t="s">
        <v>155</v>
      </c>
      <c r="P12" s="84"/>
      <c r="Q12" s="84"/>
      <c r="R12" s="84"/>
      <c r="S12" s="84"/>
    </row>
    <row r="13" spans="1:19" s="18" customFormat="1" ht="35.1" customHeight="1" x14ac:dyDescent="0.25">
      <c r="B13" s="82" t="s">
        <v>38</v>
      </c>
      <c r="C13" s="80">
        <v>106.77970799900004</v>
      </c>
      <c r="D13" s="80">
        <v>9.6285515410000109</v>
      </c>
      <c r="E13" s="80">
        <v>8.4735999999999991E-4</v>
      </c>
      <c r="F13" s="80">
        <v>116.58090489999992</v>
      </c>
      <c r="G13" s="80">
        <v>2.2558666476457971</v>
      </c>
      <c r="H13" s="80">
        <v>0</v>
      </c>
      <c r="I13" s="80">
        <v>118.83677154764577</v>
      </c>
      <c r="J13" s="72" t="s">
        <v>153</v>
      </c>
      <c r="P13" s="84"/>
      <c r="Q13" s="84"/>
      <c r="R13" s="84"/>
      <c r="S13" s="84"/>
    </row>
    <row r="14" spans="1:19" s="18" customFormat="1" ht="35.1" customHeight="1" x14ac:dyDescent="0.25">
      <c r="B14" s="57" t="s">
        <v>37</v>
      </c>
      <c r="C14" s="32">
        <v>120.48238798261261</v>
      </c>
      <c r="D14" s="32">
        <v>-2.7149524560000002</v>
      </c>
      <c r="E14" s="32">
        <v>0</v>
      </c>
      <c r="F14" s="32">
        <v>117.76743552661256</v>
      </c>
      <c r="G14" s="32">
        <v>-3.0027764407160005</v>
      </c>
      <c r="H14" s="32">
        <v>0</v>
      </c>
      <c r="I14" s="32">
        <v>114.76465908589662</v>
      </c>
      <c r="J14" s="71" t="s">
        <v>154</v>
      </c>
      <c r="P14" s="84"/>
      <c r="Q14" s="84"/>
      <c r="R14" s="84"/>
      <c r="S14" s="84"/>
    </row>
    <row r="15" spans="1:19" s="18" customFormat="1" ht="35.1" customHeight="1" x14ac:dyDescent="0.25">
      <c r="B15" s="95" t="s">
        <v>49</v>
      </c>
      <c r="C15" s="93">
        <v>293.23226265200003</v>
      </c>
      <c r="D15" s="93">
        <v>-1.1752452579999999</v>
      </c>
      <c r="E15" s="93">
        <v>3.9491E-4</v>
      </c>
      <c r="F15" s="93">
        <v>291.94</v>
      </c>
      <c r="G15" s="93">
        <v>-12.926048698400002</v>
      </c>
      <c r="H15" s="93">
        <v>0</v>
      </c>
      <c r="I15" s="93">
        <v>279.05554088560001</v>
      </c>
      <c r="J15" s="94" t="s">
        <v>156</v>
      </c>
      <c r="P15" s="84"/>
      <c r="Q15" s="84"/>
      <c r="R15" s="84"/>
      <c r="S15" s="84"/>
    </row>
    <row r="16" spans="1:19" ht="9.9499999999999993" customHeight="1" x14ac:dyDescent="0.25"/>
    <row r="17" spans="2:10" ht="30" customHeight="1" x14ac:dyDescent="0.25">
      <c r="B17" s="47" t="s">
        <v>242</v>
      </c>
      <c r="C17" s="12"/>
      <c r="D17" s="12"/>
      <c r="E17" s="12"/>
      <c r="F17" s="12"/>
      <c r="G17" s="12"/>
      <c r="H17" s="12"/>
      <c r="I17" s="12"/>
      <c r="J17" s="111" t="s">
        <v>243</v>
      </c>
    </row>
    <row r="18" spans="2:10" ht="30" customHeight="1" x14ac:dyDescent="0.25">
      <c r="B18" s="47" t="s">
        <v>246</v>
      </c>
      <c r="C18" s="10"/>
      <c r="J18" s="111" t="s">
        <v>255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S22"/>
  <sheetViews>
    <sheetView rightToLeft="1" zoomScale="40" zoomScaleNormal="40" workbookViewId="0">
      <selection activeCell="I9" sqref="I9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/>
    <row r="2" spans="1:19" s="4" customFormat="1" ht="35.1" customHeight="1" x14ac:dyDescent="0.25">
      <c r="B2" s="134" t="s">
        <v>234</v>
      </c>
      <c r="C2" s="134"/>
      <c r="D2" s="134"/>
      <c r="E2" s="134"/>
      <c r="F2" s="134"/>
      <c r="G2" s="134"/>
      <c r="H2" s="134"/>
      <c r="I2" s="134"/>
      <c r="J2" s="134"/>
    </row>
    <row r="3" spans="1:19" s="4" customFormat="1" ht="35.1" customHeight="1" x14ac:dyDescent="0.25">
      <c r="A3" s="3"/>
      <c r="B3" s="134" t="s">
        <v>279</v>
      </c>
      <c r="C3" s="134"/>
      <c r="D3" s="134"/>
      <c r="E3" s="134"/>
      <c r="F3" s="134"/>
      <c r="G3" s="134"/>
      <c r="H3" s="134"/>
      <c r="I3" s="134"/>
      <c r="J3" s="134"/>
    </row>
    <row r="4" spans="1:19" s="4" customFormat="1" ht="35.1" customHeight="1" x14ac:dyDescent="0.25">
      <c r="A4" s="3"/>
      <c r="B4" s="135" t="s">
        <v>278</v>
      </c>
      <c r="C4" s="135"/>
      <c r="D4" s="135"/>
      <c r="E4" s="135"/>
      <c r="F4" s="135"/>
      <c r="G4" s="135"/>
      <c r="H4" s="135"/>
      <c r="I4" s="135"/>
      <c r="J4" s="135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9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9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9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9" ht="35.1" customHeight="1" x14ac:dyDescent="0.25">
      <c r="B11" s="78" t="s">
        <v>48</v>
      </c>
      <c r="C11" s="79">
        <f t="shared" ref="C11:I11" si="0">SUM(C12:C19)</f>
        <v>12148.943246789002</v>
      </c>
      <c r="D11" s="79">
        <f t="shared" si="0"/>
        <v>-292.07522144300003</v>
      </c>
      <c r="E11" s="79">
        <f t="shared" si="0"/>
        <v>-6.4703850000000003</v>
      </c>
      <c r="F11" s="79">
        <f t="shared" si="0"/>
        <v>11850.646199346</v>
      </c>
      <c r="G11" s="79">
        <f t="shared" si="0"/>
        <v>212.30000000000123</v>
      </c>
      <c r="H11" s="79">
        <f t="shared" si="0"/>
        <v>52.999999999998508</v>
      </c>
      <c r="I11" s="79">
        <f t="shared" si="0"/>
        <v>12115.946199345997</v>
      </c>
      <c r="J11" s="83" t="s">
        <v>238</v>
      </c>
    </row>
    <row r="12" spans="1:19" ht="35.1" customHeight="1" x14ac:dyDescent="0.25">
      <c r="B12" s="75" t="s">
        <v>264</v>
      </c>
      <c r="C12" s="32">
        <v>9795.6568453029995</v>
      </c>
      <c r="D12" s="32">
        <v>-136.194426032</v>
      </c>
      <c r="E12" s="32">
        <v>-6.4703850000000003</v>
      </c>
      <c r="F12" s="32">
        <v>9652.9920342709993</v>
      </c>
      <c r="G12" s="32">
        <v>273.3</v>
      </c>
      <c r="H12" s="32">
        <f>I12-F12-G12</f>
        <v>16.799999999998533</v>
      </c>
      <c r="I12" s="32">
        <v>9943.0920342709978</v>
      </c>
      <c r="J12" s="71" t="s">
        <v>104</v>
      </c>
      <c r="P12" s="12"/>
      <c r="Q12" s="12"/>
      <c r="R12" s="12"/>
      <c r="S12" s="12"/>
    </row>
    <row r="13" spans="1:19" ht="35.1" customHeight="1" x14ac:dyDescent="0.25">
      <c r="B13" s="82" t="s">
        <v>21</v>
      </c>
      <c r="C13" s="80">
        <v>1452.7085734000002</v>
      </c>
      <c r="D13" s="80">
        <v>-114.2441532</v>
      </c>
      <c r="E13" s="80">
        <v>0</v>
      </c>
      <c r="F13" s="80">
        <v>1338.4644201999999</v>
      </c>
      <c r="G13" s="80">
        <v>-24.1042498626373</v>
      </c>
      <c r="H13" s="80">
        <f t="shared" ref="H13:H19" si="1">I13-F13-G13</f>
        <v>9.0000000000000107</v>
      </c>
      <c r="I13" s="80">
        <v>1323.3601703373627</v>
      </c>
      <c r="J13" s="72" t="s">
        <v>109</v>
      </c>
      <c r="P13" s="12"/>
      <c r="Q13" s="12"/>
      <c r="R13" s="12"/>
      <c r="S13" s="12"/>
    </row>
    <row r="14" spans="1:19" ht="35.1" customHeight="1" x14ac:dyDescent="0.25">
      <c r="B14" s="57" t="s">
        <v>57</v>
      </c>
      <c r="C14" s="32">
        <v>477.63764790999994</v>
      </c>
      <c r="D14" s="32">
        <v>44.196067739999997</v>
      </c>
      <c r="E14" s="32">
        <v>0</v>
      </c>
      <c r="F14" s="32">
        <v>522.08227464999993</v>
      </c>
      <c r="G14" s="32">
        <v>-15.8915732134212</v>
      </c>
      <c r="H14" s="32">
        <f t="shared" si="1"/>
        <v>9.9999999999999751</v>
      </c>
      <c r="I14" s="32">
        <v>516.19070143657871</v>
      </c>
      <c r="J14" s="71" t="s">
        <v>105</v>
      </c>
      <c r="P14" s="12"/>
      <c r="Q14" s="12"/>
      <c r="R14" s="12"/>
      <c r="S14" s="12"/>
    </row>
    <row r="15" spans="1:19" ht="35.1" customHeight="1" x14ac:dyDescent="0.25">
      <c r="B15" s="82" t="s">
        <v>19</v>
      </c>
      <c r="C15" s="80">
        <v>239.09070560999999</v>
      </c>
      <c r="D15" s="80">
        <v>-46.604427216999994</v>
      </c>
      <c r="E15" s="80">
        <v>0</v>
      </c>
      <c r="F15" s="80">
        <v>192.48627839300002</v>
      </c>
      <c r="G15" s="80">
        <v>-8.1721614710853601</v>
      </c>
      <c r="H15" s="80">
        <f t="shared" si="1"/>
        <v>6</v>
      </c>
      <c r="I15" s="80">
        <v>190.31411692191466</v>
      </c>
      <c r="J15" s="72" t="s">
        <v>111</v>
      </c>
      <c r="P15" s="12"/>
      <c r="Q15" s="12"/>
      <c r="R15" s="12"/>
      <c r="S15" s="12"/>
    </row>
    <row r="16" spans="1:19" ht="35.1" customHeight="1" x14ac:dyDescent="0.25">
      <c r="B16" s="57" t="s">
        <v>17</v>
      </c>
      <c r="C16" s="32">
        <v>82.354892000000007</v>
      </c>
      <c r="D16" s="32">
        <v>-6.815976</v>
      </c>
      <c r="E16" s="32">
        <v>0</v>
      </c>
      <c r="F16" s="32">
        <v>75.538916</v>
      </c>
      <c r="G16" s="32">
        <v>-0.85243854404907893</v>
      </c>
      <c r="H16" s="32">
        <f t="shared" si="1"/>
        <v>0</v>
      </c>
      <c r="I16" s="32">
        <v>74.686477455950921</v>
      </c>
      <c r="J16" s="71" t="s">
        <v>110</v>
      </c>
      <c r="P16" s="12"/>
      <c r="Q16" s="12"/>
      <c r="R16" s="12"/>
      <c r="S16" s="12"/>
    </row>
    <row r="17" spans="2:19" ht="35.1" customHeight="1" x14ac:dyDescent="0.25">
      <c r="B17" s="82" t="s">
        <v>54</v>
      </c>
      <c r="C17" s="80">
        <v>81.865143000000003</v>
      </c>
      <c r="D17" s="80">
        <v>-27.549379999999999</v>
      </c>
      <c r="E17" s="80">
        <v>0</v>
      </c>
      <c r="F17" s="80">
        <v>54.315762999999997</v>
      </c>
      <c r="G17" s="80">
        <v>-5.6129403542226299</v>
      </c>
      <c r="H17" s="80">
        <f t="shared" si="1"/>
        <v>4.9999999999999929</v>
      </c>
      <c r="I17" s="80">
        <v>53.70282264577736</v>
      </c>
      <c r="J17" s="72" t="s">
        <v>106</v>
      </c>
      <c r="P17" s="12"/>
      <c r="Q17" s="12"/>
      <c r="R17" s="12"/>
      <c r="S17" s="12"/>
    </row>
    <row r="18" spans="2:19" ht="35.1" customHeight="1" x14ac:dyDescent="0.25">
      <c r="B18" s="57" t="s">
        <v>16</v>
      </c>
      <c r="C18" s="32">
        <v>5.0452373000000001</v>
      </c>
      <c r="D18" s="32">
        <v>0.80609760000000008</v>
      </c>
      <c r="E18" s="32">
        <v>0</v>
      </c>
      <c r="F18" s="32">
        <v>5.8513349000000003</v>
      </c>
      <c r="G18" s="32">
        <v>-2.0660309105163601</v>
      </c>
      <c r="H18" s="32">
        <f t="shared" si="1"/>
        <v>1.9999999999999916</v>
      </c>
      <c r="I18" s="32">
        <v>5.7853039894836318</v>
      </c>
      <c r="J18" s="71" t="s">
        <v>112</v>
      </c>
      <c r="P18" s="12"/>
      <c r="Q18" s="12"/>
      <c r="R18" s="12"/>
      <c r="S18" s="12"/>
    </row>
    <row r="19" spans="2:19" ht="35.1" customHeight="1" x14ac:dyDescent="0.25">
      <c r="B19" s="95" t="s">
        <v>45</v>
      </c>
      <c r="C19" s="93">
        <v>14.584202266</v>
      </c>
      <c r="D19" s="93">
        <v>-5.6690243339999995</v>
      </c>
      <c r="E19" s="93">
        <v>0</v>
      </c>
      <c r="F19" s="93">
        <v>8.9151779319999989</v>
      </c>
      <c r="G19" s="93">
        <v>-4.3006056440668603</v>
      </c>
      <c r="H19" s="93">
        <f t="shared" si="1"/>
        <v>4.2</v>
      </c>
      <c r="I19" s="93">
        <v>8.8145722879331387</v>
      </c>
      <c r="J19" s="94" t="s">
        <v>239</v>
      </c>
      <c r="P19" s="12"/>
      <c r="Q19" s="12"/>
      <c r="R19" s="12"/>
      <c r="S19" s="12"/>
    </row>
    <row r="20" spans="2:19" customFormat="1" ht="9.9499999999999993" customHeight="1" x14ac:dyDescent="0.25"/>
    <row r="21" spans="2:19" customFormat="1" ht="30" customHeight="1" x14ac:dyDescent="0.25">
      <c r="B21" s="47" t="s">
        <v>242</v>
      </c>
      <c r="C21" s="10"/>
      <c r="D21" s="10"/>
      <c r="E21" s="10"/>
      <c r="F21" s="10"/>
      <c r="G21" s="10"/>
      <c r="H21" s="10"/>
      <c r="I21" s="10"/>
      <c r="J21" s="111" t="s">
        <v>243</v>
      </c>
    </row>
    <row r="22" spans="2:19" customFormat="1" ht="30" customHeight="1" x14ac:dyDescent="0.25">
      <c r="B22" s="47" t="s">
        <v>246</v>
      </c>
      <c r="C22" s="10"/>
      <c r="D22" s="10"/>
      <c r="E22" s="10"/>
      <c r="F22" s="10"/>
      <c r="G22" s="10"/>
      <c r="H22" s="10"/>
      <c r="I22" s="10"/>
      <c r="J22" s="111" t="s">
        <v>255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R23"/>
  <sheetViews>
    <sheetView rightToLeft="1" zoomScale="50" zoomScaleNormal="50" workbookViewId="0">
      <selection activeCell="I9" sqref="I9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8" s="10" customFormat="1" ht="15" customHeight="1" x14ac:dyDescent="0.25"/>
    <row r="2" spans="1:18" s="4" customFormat="1" ht="35.1" customHeight="1" x14ac:dyDescent="0.25">
      <c r="B2" s="134" t="s">
        <v>235</v>
      </c>
      <c r="C2" s="134"/>
      <c r="D2" s="134"/>
      <c r="E2" s="134"/>
      <c r="F2" s="134"/>
      <c r="G2" s="134"/>
      <c r="H2" s="134"/>
      <c r="I2" s="134"/>
      <c r="J2" s="134"/>
    </row>
    <row r="3" spans="1:18" s="4" customFormat="1" ht="35.1" customHeight="1" x14ac:dyDescent="0.25">
      <c r="A3" s="3"/>
      <c r="B3" s="134" t="s">
        <v>281</v>
      </c>
      <c r="C3" s="134"/>
      <c r="D3" s="134"/>
      <c r="E3" s="134"/>
      <c r="F3" s="134"/>
      <c r="G3" s="134"/>
      <c r="H3" s="134"/>
      <c r="I3" s="134"/>
      <c r="J3" s="134"/>
    </row>
    <row r="4" spans="1:18" s="4" customFormat="1" ht="35.1" customHeight="1" x14ac:dyDescent="0.25">
      <c r="A4" s="3"/>
      <c r="B4" s="135" t="s">
        <v>280</v>
      </c>
      <c r="C4" s="135"/>
      <c r="D4" s="135"/>
      <c r="E4" s="135"/>
      <c r="F4" s="135"/>
      <c r="G4" s="135"/>
      <c r="H4" s="135"/>
      <c r="I4" s="135"/>
      <c r="J4" s="135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8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8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8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8" ht="35.1" customHeight="1" x14ac:dyDescent="0.25">
      <c r="B11" s="78" t="s">
        <v>48</v>
      </c>
      <c r="C11" s="79">
        <f t="shared" ref="C11:I11" si="0">C12+C13+C14+C15+C18</f>
        <v>12148.943246788998</v>
      </c>
      <c r="D11" s="79">
        <f t="shared" si="0"/>
        <v>-292.07522144299992</v>
      </c>
      <c r="E11" s="79">
        <f t="shared" si="0"/>
        <v>-6.4703849999999994</v>
      </c>
      <c r="F11" s="79">
        <f t="shared" si="0"/>
        <v>11850.646199346002</v>
      </c>
      <c r="G11" s="79">
        <v>212.30986000000027</v>
      </c>
      <c r="H11" s="79">
        <v>52.990140000000018</v>
      </c>
      <c r="I11" s="79">
        <f t="shared" si="0"/>
        <v>12115.946199345999</v>
      </c>
      <c r="J11" s="83" t="s">
        <v>238</v>
      </c>
    </row>
    <row r="12" spans="1:18" ht="35.1" customHeight="1" x14ac:dyDescent="0.25">
      <c r="B12" s="24" t="s">
        <v>9</v>
      </c>
      <c r="C12" s="25">
        <v>0.78131899999999999</v>
      </c>
      <c r="D12" s="25">
        <v>10.970554</v>
      </c>
      <c r="E12" s="25">
        <v>0</v>
      </c>
      <c r="F12" s="25">
        <v>11.751873</v>
      </c>
      <c r="G12" s="25">
        <v>16.8</v>
      </c>
      <c r="H12" s="25">
        <v>0</v>
      </c>
      <c r="I12" s="25">
        <v>28.551873000000001</v>
      </c>
      <c r="J12" s="40" t="s">
        <v>130</v>
      </c>
      <c r="O12" s="8"/>
      <c r="P12" s="8"/>
      <c r="Q12" s="8"/>
      <c r="R12" s="8"/>
    </row>
    <row r="13" spans="1:18" ht="35.1" customHeight="1" x14ac:dyDescent="0.25">
      <c r="B13" s="28" t="s">
        <v>10</v>
      </c>
      <c r="C13" s="81">
        <v>23.913005574</v>
      </c>
      <c r="D13" s="81">
        <v>0.18142531799999997</v>
      </c>
      <c r="E13" s="81">
        <v>0</v>
      </c>
      <c r="F13" s="81">
        <v>24.094430892000002</v>
      </c>
      <c r="G13" s="81">
        <v>-9.3000000000000007</v>
      </c>
      <c r="H13" s="81">
        <v>0</v>
      </c>
      <c r="I13" s="81">
        <v>14.794430892000001</v>
      </c>
      <c r="J13" s="41" t="s">
        <v>131</v>
      </c>
      <c r="O13" s="8"/>
      <c r="P13" s="8"/>
      <c r="Q13" s="8"/>
      <c r="R13" s="8"/>
    </row>
    <row r="14" spans="1:18" ht="35.1" customHeight="1" x14ac:dyDescent="0.25">
      <c r="B14" s="24" t="s">
        <v>11</v>
      </c>
      <c r="C14" s="25">
        <v>1147.2934622150001</v>
      </c>
      <c r="D14" s="25">
        <v>-312.36167876099995</v>
      </c>
      <c r="E14" s="25">
        <v>1.604176</v>
      </c>
      <c r="F14" s="25">
        <v>836.78451845399991</v>
      </c>
      <c r="G14" s="25">
        <v>75.125460000000004</v>
      </c>
      <c r="H14" s="25">
        <v>2.3745399999999961</v>
      </c>
      <c r="I14" s="25">
        <v>914.28451845399991</v>
      </c>
      <c r="J14" s="40" t="s">
        <v>132</v>
      </c>
      <c r="O14" s="8"/>
      <c r="P14" s="8"/>
      <c r="Q14" s="8"/>
      <c r="R14" s="8"/>
    </row>
    <row r="15" spans="1:18" ht="35.1" customHeight="1" x14ac:dyDescent="0.25">
      <c r="B15" s="28" t="s">
        <v>12</v>
      </c>
      <c r="C15" s="81">
        <f t="shared" ref="C15:I15" si="1">C16+C17</f>
        <v>8766.7119659999989</v>
      </c>
      <c r="D15" s="81">
        <f t="shared" si="1"/>
        <v>-66.576696999999996</v>
      </c>
      <c r="E15" s="81">
        <f t="shared" si="1"/>
        <v>-8.0745609999999992</v>
      </c>
      <c r="F15" s="81">
        <f t="shared" si="1"/>
        <v>8692.0607080000009</v>
      </c>
      <c r="G15" s="81">
        <v>297.87660000000022</v>
      </c>
      <c r="H15" s="81">
        <v>54.223400000000026</v>
      </c>
      <c r="I15" s="81">
        <f t="shared" si="1"/>
        <v>9044.1607079999994</v>
      </c>
      <c r="J15" s="41" t="s">
        <v>133</v>
      </c>
      <c r="O15" s="8"/>
      <c r="P15" s="8"/>
      <c r="Q15" s="8"/>
      <c r="R15" s="8"/>
    </row>
    <row r="16" spans="1:18" ht="35.1" customHeight="1" x14ac:dyDescent="0.25">
      <c r="B16" s="31" t="s">
        <v>13</v>
      </c>
      <c r="C16" s="32">
        <v>1058.487967</v>
      </c>
      <c r="D16" s="32">
        <v>-37.950972</v>
      </c>
      <c r="E16" s="32">
        <v>-25.937867000000001</v>
      </c>
      <c r="F16" s="32">
        <v>994.59912799999995</v>
      </c>
      <c r="G16" s="32">
        <v>75.547800000000052</v>
      </c>
      <c r="H16" s="32">
        <v>13.752200000000016</v>
      </c>
      <c r="I16" s="32">
        <v>1083.899128</v>
      </c>
      <c r="J16" s="44" t="s">
        <v>134</v>
      </c>
      <c r="O16" s="8"/>
      <c r="P16" s="8"/>
      <c r="Q16" s="8"/>
      <c r="R16" s="8"/>
    </row>
    <row r="17" spans="2:18" ht="35.1" customHeight="1" x14ac:dyDescent="0.25">
      <c r="B17" s="34" t="s">
        <v>14</v>
      </c>
      <c r="C17" s="80">
        <v>7708.2239989999998</v>
      </c>
      <c r="D17" s="80">
        <v>-28.625724999999999</v>
      </c>
      <c r="E17" s="80">
        <v>17.863306000000001</v>
      </c>
      <c r="F17" s="80">
        <v>7697.4615800000001</v>
      </c>
      <c r="G17" s="80">
        <v>222.32880000000017</v>
      </c>
      <c r="H17" s="80">
        <v>40.47120000000001</v>
      </c>
      <c r="I17" s="80">
        <v>7960.2615800000003</v>
      </c>
      <c r="J17" s="43" t="s">
        <v>135</v>
      </c>
      <c r="O17" s="8"/>
      <c r="P17" s="8"/>
      <c r="Q17" s="8"/>
      <c r="R17" s="8"/>
    </row>
    <row r="18" spans="2:18" ht="35.1" customHeight="1" x14ac:dyDescent="0.25">
      <c r="B18" s="24" t="s">
        <v>66</v>
      </c>
      <c r="C18" s="25">
        <f t="shared" ref="C18:I18" si="2">C19+C20</f>
        <v>2210.2434939999998</v>
      </c>
      <c r="D18" s="25">
        <f t="shared" si="2"/>
        <v>75.711174999999997</v>
      </c>
      <c r="E18" s="25">
        <f t="shared" si="2"/>
        <v>0</v>
      </c>
      <c r="F18" s="25">
        <f t="shared" si="2"/>
        <v>2285.9546690000002</v>
      </c>
      <c r="G18" s="25">
        <v>-168.19219999999999</v>
      </c>
      <c r="H18" s="25">
        <v>-3.6078000000000046</v>
      </c>
      <c r="I18" s="25">
        <f t="shared" si="2"/>
        <v>2114.154669</v>
      </c>
      <c r="J18" s="40" t="s">
        <v>136</v>
      </c>
      <c r="O18" s="8"/>
      <c r="P18" s="8"/>
      <c r="Q18" s="8"/>
      <c r="R18" s="8"/>
    </row>
    <row r="19" spans="2:18" ht="35.1" customHeight="1" x14ac:dyDescent="0.25">
      <c r="B19" s="34" t="s">
        <v>13</v>
      </c>
      <c r="C19" s="80">
        <v>2024.894767</v>
      </c>
      <c r="D19" s="80">
        <v>35.996800999999998</v>
      </c>
      <c r="E19" s="80">
        <v>0</v>
      </c>
      <c r="F19" s="80">
        <v>2060.891568</v>
      </c>
      <c r="G19" s="80">
        <v>-114.0535</v>
      </c>
      <c r="H19" s="80">
        <v>-2.4465000000000003</v>
      </c>
      <c r="I19" s="80">
        <v>1944.391568</v>
      </c>
      <c r="J19" s="43" t="s">
        <v>134</v>
      </c>
      <c r="O19" s="8"/>
      <c r="P19" s="8"/>
      <c r="Q19" s="8"/>
      <c r="R19" s="8"/>
    </row>
    <row r="20" spans="2:18" ht="35.1" customHeight="1" x14ac:dyDescent="0.25">
      <c r="B20" s="37" t="s">
        <v>14</v>
      </c>
      <c r="C20" s="38">
        <v>185.348727</v>
      </c>
      <c r="D20" s="38">
        <v>39.714373999999999</v>
      </c>
      <c r="E20" s="38">
        <v>0</v>
      </c>
      <c r="F20" s="38">
        <v>225.06310099999999</v>
      </c>
      <c r="G20" s="38">
        <v>-54.138699999999979</v>
      </c>
      <c r="H20" s="38">
        <v>-1.1613000000000042</v>
      </c>
      <c r="I20" s="38">
        <v>169.76310100000001</v>
      </c>
      <c r="J20" s="45" t="s">
        <v>137</v>
      </c>
      <c r="O20" s="8"/>
      <c r="P20" s="8"/>
      <c r="Q20" s="8"/>
      <c r="R20" s="8"/>
    </row>
    <row r="21" spans="2:18" ht="9.9499999999999993" customHeight="1" x14ac:dyDescent="0.25"/>
    <row r="22" spans="2:18" ht="30" customHeight="1" x14ac:dyDescent="0.25">
      <c r="B22" s="47" t="s">
        <v>242</v>
      </c>
      <c r="C22" s="10"/>
      <c r="D22" s="10"/>
      <c r="E22" s="10"/>
      <c r="F22" s="10"/>
      <c r="G22" s="10"/>
      <c r="H22" s="10"/>
      <c r="I22" s="10"/>
      <c r="J22" s="111" t="s">
        <v>243</v>
      </c>
    </row>
    <row r="23" spans="2:18" ht="30" customHeight="1" x14ac:dyDescent="0.25">
      <c r="B23" s="47" t="s">
        <v>246</v>
      </c>
      <c r="C23" s="10"/>
      <c r="D23" s="10"/>
      <c r="E23" s="10"/>
      <c r="F23" s="10"/>
      <c r="G23" s="10"/>
      <c r="H23" s="10"/>
      <c r="I23" s="10"/>
      <c r="J23" s="111" t="s">
        <v>255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 B20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J17"/>
  <sheetViews>
    <sheetView rightToLeft="1" zoomScale="50" zoomScaleNormal="50" workbookViewId="0">
      <selection activeCell="I9" sqref="I9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0" s="10" customFormat="1" ht="15" customHeight="1" x14ac:dyDescent="0.25"/>
    <row r="2" spans="1:10" s="4" customFormat="1" ht="35.1" customHeight="1" x14ac:dyDescent="0.25">
      <c r="B2" s="134" t="s">
        <v>236</v>
      </c>
      <c r="C2" s="134"/>
      <c r="D2" s="134"/>
      <c r="E2" s="134"/>
      <c r="F2" s="134"/>
      <c r="G2" s="134"/>
      <c r="H2" s="134"/>
      <c r="I2" s="134"/>
      <c r="J2" s="134"/>
    </row>
    <row r="3" spans="1:10" s="4" customFormat="1" ht="35.1" customHeight="1" x14ac:dyDescent="0.25">
      <c r="A3" s="3"/>
      <c r="B3" s="134" t="s">
        <v>282</v>
      </c>
      <c r="C3" s="134"/>
      <c r="D3" s="134"/>
      <c r="E3" s="134"/>
      <c r="F3" s="134"/>
      <c r="G3" s="134"/>
      <c r="H3" s="134"/>
      <c r="I3" s="134"/>
      <c r="J3" s="134"/>
    </row>
    <row r="4" spans="1:10" s="4" customFormat="1" ht="35.1" customHeight="1" x14ac:dyDescent="0.25">
      <c r="A4" s="3"/>
      <c r="B4" s="135" t="s">
        <v>245</v>
      </c>
      <c r="C4" s="135"/>
      <c r="D4" s="135"/>
      <c r="E4" s="135"/>
      <c r="F4" s="135"/>
      <c r="G4" s="135"/>
      <c r="H4" s="135"/>
      <c r="I4" s="135"/>
      <c r="J4" s="135"/>
    </row>
    <row r="5" spans="1:10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0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0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0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0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0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0" s="96" customFormat="1" ht="35.1" customHeight="1" x14ac:dyDescent="0.45">
      <c r="B11" s="104" t="s">
        <v>48</v>
      </c>
      <c r="C11" s="79">
        <f t="shared" ref="C11:I11" si="0">SUM(C12:C14)</f>
        <v>12148.943246789</v>
      </c>
      <c r="D11" s="79">
        <f t="shared" si="0"/>
        <v>-292.07522144300003</v>
      </c>
      <c r="E11" s="79">
        <f t="shared" si="0"/>
        <v>-6.4703850000000003</v>
      </c>
      <c r="F11" s="79">
        <f t="shared" si="0"/>
        <v>11850.646199346</v>
      </c>
      <c r="G11" s="79">
        <f>SUM(G12:G14)</f>
        <v>212.30985999999803</v>
      </c>
      <c r="H11" s="79">
        <f>SUM(H12:H14)</f>
        <v>52.990140000000018</v>
      </c>
      <c r="I11" s="79">
        <f t="shared" si="0"/>
        <v>12115.946199345997</v>
      </c>
      <c r="J11" s="83" t="s">
        <v>238</v>
      </c>
    </row>
    <row r="12" spans="1:10" s="96" customFormat="1" ht="35.1" customHeight="1" x14ac:dyDescent="0.45">
      <c r="B12" s="57" t="s">
        <v>36</v>
      </c>
      <c r="C12" s="32">
        <v>9608.3232153930003</v>
      </c>
      <c r="D12" s="32">
        <v>-60.62601908200002</v>
      </c>
      <c r="E12" s="32">
        <v>-6.4703850000000003</v>
      </c>
      <c r="F12" s="32">
        <v>9541.2268113110003</v>
      </c>
      <c r="G12" s="32">
        <v>179.42325182837754</v>
      </c>
      <c r="H12" s="32">
        <f>I12-F12-G12</f>
        <v>34.17585749111953</v>
      </c>
      <c r="I12" s="32">
        <v>9754.8259206304974</v>
      </c>
      <c r="J12" s="62" t="s">
        <v>155</v>
      </c>
    </row>
    <row r="13" spans="1:10" s="96" customFormat="1" ht="35.1" customHeight="1" x14ac:dyDescent="0.45">
      <c r="B13" s="58" t="s">
        <v>37</v>
      </c>
      <c r="C13" s="35">
        <v>1612.9072200860001</v>
      </c>
      <c r="D13" s="35">
        <v>-126.882288166</v>
      </c>
      <c r="E13" s="35">
        <v>0</v>
      </c>
      <c r="F13" s="35">
        <v>1486.02493192</v>
      </c>
      <c r="G13" s="35">
        <v>23.287311549482546</v>
      </c>
      <c r="H13" s="35">
        <f t="shared" ref="H13:H14" si="1">I13-F13-G13</f>
        <v>9.9802763783496644</v>
      </c>
      <c r="I13" s="35">
        <v>1519.2925198478322</v>
      </c>
      <c r="J13" s="63" t="s">
        <v>154</v>
      </c>
    </row>
    <row r="14" spans="1:10" s="96" customFormat="1" ht="35.1" customHeight="1" x14ac:dyDescent="0.45">
      <c r="B14" s="73" t="s">
        <v>49</v>
      </c>
      <c r="C14" s="38">
        <v>927.71281131000001</v>
      </c>
      <c r="D14" s="38">
        <v>-104.56691419499998</v>
      </c>
      <c r="E14" s="38">
        <v>0</v>
      </c>
      <c r="F14" s="38">
        <v>823.39445611499991</v>
      </c>
      <c r="G14" s="38">
        <v>9.5992966221379135</v>
      </c>
      <c r="H14" s="38">
        <f t="shared" si="1"/>
        <v>8.834006130530824</v>
      </c>
      <c r="I14" s="38">
        <v>841.82775886766865</v>
      </c>
      <c r="J14" s="97" t="s">
        <v>156</v>
      </c>
    </row>
    <row r="15" spans="1:10" ht="9.9499999999999993" customHeight="1" x14ac:dyDescent="0.25"/>
    <row r="16" spans="1:10" ht="30" customHeight="1" x14ac:dyDescent="0.25">
      <c r="B16" s="47" t="s">
        <v>242</v>
      </c>
      <c r="C16" s="10"/>
      <c r="D16" s="10"/>
      <c r="E16" s="10"/>
      <c r="F16" s="10"/>
      <c r="G16" s="12"/>
      <c r="H16" s="12"/>
      <c r="I16" s="10"/>
      <c r="J16" s="111" t="s">
        <v>243</v>
      </c>
    </row>
    <row r="17" spans="2:10" ht="30" customHeight="1" x14ac:dyDescent="0.25">
      <c r="B17" s="47" t="s">
        <v>246</v>
      </c>
      <c r="C17" s="10"/>
      <c r="D17" s="10"/>
      <c r="E17" s="10"/>
      <c r="F17" s="10"/>
      <c r="G17" s="10"/>
      <c r="H17" s="10"/>
      <c r="I17" s="10"/>
      <c r="J17" s="111" t="s">
        <v>255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: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9"/>
  <sheetViews>
    <sheetView rightToLeft="1" zoomScale="46" zoomScaleNormal="46" workbookViewId="0">
      <selection activeCell="I9" sqref="I9"/>
    </sheetView>
  </sheetViews>
  <sheetFormatPr defaultRowHeight="15" x14ac:dyDescent="0.25"/>
  <cols>
    <col min="1" max="1" width="20.7109375" customWidth="1"/>
    <col min="2" max="2" width="70.7109375" customWidth="1"/>
    <col min="3" max="9" width="23.7109375" customWidth="1"/>
    <col min="10" max="10" width="80.7109375" customWidth="1"/>
    <col min="13" max="14" width="15.85546875" bestFit="1" customWidth="1"/>
    <col min="15" max="15" width="14.42578125" bestFit="1" customWidth="1"/>
  </cols>
  <sheetData>
    <row r="1" spans="1:18" ht="46.5" customHeight="1" x14ac:dyDescent="0.25">
      <c r="A1" s="10"/>
      <c r="B1" s="10"/>
      <c r="C1" s="13"/>
      <c r="D1" s="13"/>
      <c r="E1" s="13"/>
      <c r="F1" s="13"/>
      <c r="G1" s="13"/>
      <c r="H1" s="13"/>
      <c r="I1" s="13"/>
      <c r="J1" s="10"/>
      <c r="K1" s="6"/>
    </row>
    <row r="2" spans="1:18" ht="35.1" customHeight="1" x14ac:dyDescent="0.25">
      <c r="A2" s="10"/>
      <c r="B2" s="134" t="s">
        <v>138</v>
      </c>
      <c r="C2" s="134"/>
      <c r="D2" s="134"/>
      <c r="E2" s="134"/>
      <c r="F2" s="134"/>
      <c r="G2" s="134"/>
      <c r="H2" s="134"/>
      <c r="I2" s="134"/>
      <c r="J2" s="134"/>
      <c r="K2" s="6"/>
    </row>
    <row r="3" spans="1:18" ht="35.1" customHeight="1" x14ac:dyDescent="0.25">
      <c r="A3" s="3"/>
      <c r="B3" s="134" t="s">
        <v>267</v>
      </c>
      <c r="C3" s="134"/>
      <c r="D3" s="134"/>
      <c r="E3" s="134"/>
      <c r="F3" s="134"/>
      <c r="G3" s="134"/>
      <c r="H3" s="134"/>
      <c r="I3" s="134"/>
      <c r="J3" s="134"/>
      <c r="K3" s="6"/>
    </row>
    <row r="4" spans="1:18" ht="35.1" customHeight="1" x14ac:dyDescent="0.25">
      <c r="A4" s="3"/>
      <c r="B4" s="135" t="s">
        <v>244</v>
      </c>
      <c r="C4" s="135"/>
      <c r="D4" s="135"/>
      <c r="E4" s="135"/>
      <c r="F4" s="135"/>
      <c r="G4" s="135"/>
      <c r="H4" s="135"/>
      <c r="I4" s="135"/>
      <c r="J4" s="135"/>
      <c r="K4" s="6"/>
    </row>
    <row r="5" spans="1:18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  <c r="K5" s="6"/>
    </row>
    <row r="6" spans="1:18" ht="9.75" customHeight="1" x14ac:dyDescent="0.25">
      <c r="A6" s="3"/>
      <c r="B6" s="15"/>
      <c r="C6" s="13"/>
      <c r="D6" s="13"/>
      <c r="E6" s="13"/>
      <c r="F6" s="13"/>
      <c r="G6" s="14"/>
      <c r="H6" s="14"/>
      <c r="J6" s="16"/>
      <c r="K6" s="6"/>
    </row>
    <row r="7" spans="1:18" ht="60" customHeight="1" x14ac:dyDescent="0.25">
      <c r="A7" s="6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  <c r="K7" s="6"/>
    </row>
    <row r="8" spans="1:18" ht="60" customHeight="1" x14ac:dyDescent="0.25">
      <c r="A8" s="6"/>
      <c r="B8" s="136"/>
      <c r="C8" s="141"/>
      <c r="D8" s="139"/>
      <c r="E8" s="139"/>
      <c r="F8" s="141"/>
      <c r="G8" s="139"/>
      <c r="H8" s="139"/>
      <c r="I8" s="141"/>
      <c r="J8" s="136"/>
      <c r="K8" s="6"/>
    </row>
    <row r="9" spans="1:18" ht="60" customHeight="1" x14ac:dyDescent="0.25">
      <c r="A9" s="6"/>
      <c r="B9" s="137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37"/>
      <c r="K9" s="6"/>
      <c r="M9" s="119"/>
      <c r="N9" s="119"/>
      <c r="O9" s="119"/>
      <c r="P9" s="119"/>
      <c r="Q9" s="119"/>
      <c r="R9" s="119"/>
    </row>
    <row r="10" spans="1:18" ht="120" customHeight="1" x14ac:dyDescent="0.25">
      <c r="A10" s="6"/>
      <c r="B10" s="124"/>
      <c r="C10" s="46" t="s">
        <v>285</v>
      </c>
      <c r="D10" s="127" t="s">
        <v>286</v>
      </c>
      <c r="E10" s="127" t="s">
        <v>287</v>
      </c>
      <c r="F10" s="46" t="s">
        <v>285</v>
      </c>
      <c r="G10" s="127" t="s">
        <v>286</v>
      </c>
      <c r="H10" s="127" t="s">
        <v>287</v>
      </c>
      <c r="I10" s="46" t="s">
        <v>285</v>
      </c>
      <c r="J10" s="124"/>
      <c r="K10" s="6"/>
      <c r="M10" s="119"/>
      <c r="N10" s="119"/>
      <c r="O10" s="119"/>
      <c r="P10" s="119"/>
      <c r="Q10" s="119"/>
      <c r="R10" s="119"/>
    </row>
    <row r="11" spans="1:18" s="21" customFormat="1" ht="35.1" customHeight="1" x14ac:dyDescent="0.5">
      <c r="A11" s="18"/>
      <c r="B11" s="19" t="s">
        <v>251</v>
      </c>
      <c r="C11" s="20">
        <f t="shared" ref="C11:I11" si="0">C12+C22+C25</f>
        <v>38026.743158850746</v>
      </c>
      <c r="D11" s="20">
        <f t="shared" si="0"/>
        <v>83.399566039739909</v>
      </c>
      <c r="E11" s="20">
        <f t="shared" si="0"/>
        <v>1306.3390856598401</v>
      </c>
      <c r="F11" s="20">
        <f t="shared" si="0"/>
        <v>39416.984961857495</v>
      </c>
      <c r="G11" s="20">
        <f t="shared" si="0"/>
        <v>1449.7460413250863</v>
      </c>
      <c r="H11" s="20">
        <f>H12+H22+H25</f>
        <v>-331.87244812663454</v>
      </c>
      <c r="I11" s="20">
        <f t="shared" si="0"/>
        <v>40534.858555055951</v>
      </c>
      <c r="J11" s="53" t="s">
        <v>252</v>
      </c>
      <c r="K11" s="18"/>
      <c r="L11" s="22"/>
      <c r="M11" s="120"/>
      <c r="N11" s="121"/>
      <c r="O11" s="120"/>
      <c r="P11" s="120"/>
      <c r="Q11" s="120"/>
      <c r="R11" s="120"/>
    </row>
    <row r="12" spans="1:18" s="26" customFormat="1" ht="35.1" customHeight="1" x14ac:dyDescent="0.5">
      <c r="A12" s="23"/>
      <c r="B12" s="24" t="s">
        <v>40</v>
      </c>
      <c r="C12" s="25">
        <f t="shared" ref="C12:I12" si="1">C13+C16+C19</f>
        <v>21821.883687312842</v>
      </c>
      <c r="D12" s="25">
        <f t="shared" si="1"/>
        <v>380.47695208208984</v>
      </c>
      <c r="E12" s="25">
        <f t="shared" si="1"/>
        <v>847.83196149984019</v>
      </c>
      <c r="F12" s="25">
        <f t="shared" si="1"/>
        <v>23050.19260089477</v>
      </c>
      <c r="G12" s="25">
        <f t="shared" si="1"/>
        <v>1238.2907095876444</v>
      </c>
      <c r="H12" s="25">
        <f t="shared" si="1"/>
        <v>-83.897207059933933</v>
      </c>
      <c r="I12" s="25">
        <f t="shared" si="1"/>
        <v>24204.586103422484</v>
      </c>
      <c r="J12" s="40" t="s">
        <v>120</v>
      </c>
      <c r="K12" s="23"/>
      <c r="M12" s="120"/>
      <c r="N12" s="122"/>
      <c r="O12" s="123"/>
      <c r="P12" s="123"/>
      <c r="Q12" s="123"/>
      <c r="R12" s="123"/>
    </row>
    <row r="13" spans="1:18" s="26" customFormat="1" ht="35.1" customHeight="1" x14ac:dyDescent="0.5">
      <c r="A13" s="23"/>
      <c r="B13" s="28" t="s">
        <v>41</v>
      </c>
      <c r="C13" s="29">
        <f t="shared" ref="C13" si="2">C14+C15</f>
        <v>21677.00588731284</v>
      </c>
      <c r="D13" s="29">
        <f t="shared" ref="D13" si="3">D14+D15</f>
        <v>369.86283508208982</v>
      </c>
      <c r="E13" s="29">
        <f t="shared" ref="E13" si="4">E14+E15</f>
        <v>847.83196149984019</v>
      </c>
      <c r="F13" s="29">
        <f t="shared" ref="F13:H13" si="5">F14+F15</f>
        <v>22894.700683894771</v>
      </c>
      <c r="G13" s="29">
        <f t="shared" si="5"/>
        <v>1222.3530330876445</v>
      </c>
      <c r="H13" s="29">
        <f t="shared" si="5"/>
        <v>-83.899658059933927</v>
      </c>
      <c r="I13" s="29">
        <f t="shared" ref="I13" si="6">I14+I15</f>
        <v>24033.154058922482</v>
      </c>
      <c r="J13" s="41" t="s">
        <v>121</v>
      </c>
      <c r="K13" s="23"/>
      <c r="M13" s="120"/>
      <c r="N13" s="120"/>
      <c r="O13" s="123"/>
      <c r="P13" s="123"/>
      <c r="Q13" s="123"/>
      <c r="R13" s="123"/>
    </row>
    <row r="14" spans="1:18" s="26" customFormat="1" ht="35.1" customHeight="1" x14ac:dyDescent="0.5">
      <c r="A14" s="23"/>
      <c r="B14" s="31" t="s">
        <v>253</v>
      </c>
      <c r="C14" s="32">
        <v>20437.335849768839</v>
      </c>
      <c r="D14" s="32">
        <v>320.19004199308984</v>
      </c>
      <c r="E14" s="32">
        <v>847.83196149984019</v>
      </c>
      <c r="F14" s="32">
        <v>21605.357853261772</v>
      </c>
      <c r="G14" s="32">
        <v>1126.5996677206444</v>
      </c>
      <c r="H14" s="113">
        <v>-83.899658059933927</v>
      </c>
      <c r="I14" s="32">
        <v>22648.057862922484</v>
      </c>
      <c r="J14" s="42" t="s">
        <v>254</v>
      </c>
      <c r="K14" s="23"/>
      <c r="M14" s="120"/>
      <c r="N14" s="120"/>
      <c r="O14" s="123"/>
      <c r="P14" s="123"/>
      <c r="Q14" s="123"/>
      <c r="R14" s="123"/>
    </row>
    <row r="15" spans="1:18" s="26" customFormat="1" ht="35.1" customHeight="1" x14ac:dyDescent="0.5">
      <c r="A15" s="23"/>
      <c r="B15" s="34" t="s">
        <v>3</v>
      </c>
      <c r="C15" s="35">
        <v>1239.6700375440003</v>
      </c>
      <c r="D15" s="35">
        <v>49.672793089000002</v>
      </c>
      <c r="E15" s="35">
        <v>0</v>
      </c>
      <c r="F15" s="35">
        <v>1289.3428306329999</v>
      </c>
      <c r="G15" s="35">
        <v>95.753365367000015</v>
      </c>
      <c r="H15" s="114">
        <v>0</v>
      </c>
      <c r="I15" s="35">
        <v>1385.096196</v>
      </c>
      <c r="J15" s="43" t="s">
        <v>122</v>
      </c>
      <c r="K15" s="23"/>
      <c r="M15" s="120"/>
      <c r="N15" s="122"/>
      <c r="O15" s="123"/>
      <c r="P15" s="123"/>
      <c r="Q15" s="123"/>
      <c r="R15" s="123"/>
    </row>
    <row r="16" spans="1:18" s="26" customFormat="1" ht="35.1" customHeight="1" x14ac:dyDescent="0.5">
      <c r="A16" s="23"/>
      <c r="B16" s="24" t="s">
        <v>5</v>
      </c>
      <c r="C16" s="25">
        <f t="shared" ref="C16:I16" si="7">C17+C18</f>
        <v>0.69333900000000004</v>
      </c>
      <c r="D16" s="25">
        <f t="shared" si="7"/>
        <v>4.2100000000000002E-3</v>
      </c>
      <c r="E16" s="25">
        <f t="shared" si="7"/>
        <v>0</v>
      </c>
      <c r="F16" s="25">
        <f t="shared" si="7"/>
        <v>0.69754899999999997</v>
      </c>
      <c r="G16" s="25">
        <v>0</v>
      </c>
      <c r="H16" s="25">
        <v>2.450999999999981E-3</v>
      </c>
      <c r="I16" s="25">
        <f t="shared" si="7"/>
        <v>0.7</v>
      </c>
      <c r="J16" s="40" t="s">
        <v>123</v>
      </c>
      <c r="K16" s="23"/>
      <c r="M16" s="120"/>
      <c r="N16" s="122"/>
      <c r="O16" s="123"/>
      <c r="P16" s="123"/>
      <c r="Q16" s="123"/>
      <c r="R16" s="123"/>
    </row>
    <row r="17" spans="1:18" s="26" customFormat="1" ht="35.1" customHeight="1" x14ac:dyDescent="0.5">
      <c r="A17" s="23"/>
      <c r="B17" s="34" t="s">
        <v>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114">
        <v>0</v>
      </c>
      <c r="I17" s="35">
        <v>0</v>
      </c>
      <c r="J17" s="43" t="s">
        <v>125</v>
      </c>
      <c r="K17" s="23"/>
      <c r="M17" s="120"/>
      <c r="N17" s="123"/>
      <c r="O17" s="123"/>
      <c r="P17" s="123"/>
      <c r="Q17" s="123"/>
      <c r="R17" s="123"/>
    </row>
    <row r="18" spans="1:18" s="26" customFormat="1" ht="35.1" customHeight="1" x14ac:dyDescent="0.5">
      <c r="A18" s="23"/>
      <c r="B18" s="31" t="s">
        <v>3</v>
      </c>
      <c r="C18" s="32">
        <v>0.69333900000000004</v>
      </c>
      <c r="D18" s="32">
        <v>4.2100000000000002E-3</v>
      </c>
      <c r="E18" s="32">
        <v>0</v>
      </c>
      <c r="F18" s="32">
        <v>0.69754899999999997</v>
      </c>
      <c r="G18" s="32">
        <v>0</v>
      </c>
      <c r="H18" s="113">
        <v>2.450999999999981E-3</v>
      </c>
      <c r="I18" s="32">
        <v>0.7</v>
      </c>
      <c r="J18" s="44" t="s">
        <v>126</v>
      </c>
      <c r="K18" s="23"/>
      <c r="M18" s="120"/>
      <c r="O18" s="27"/>
      <c r="P18" s="27"/>
      <c r="Q18" s="27"/>
      <c r="R18" s="27"/>
    </row>
    <row r="19" spans="1:18" s="26" customFormat="1" ht="35.1" customHeight="1" x14ac:dyDescent="0.5">
      <c r="A19" s="23"/>
      <c r="B19" s="28" t="s">
        <v>6</v>
      </c>
      <c r="C19" s="29">
        <f t="shared" ref="C19:I19" si="8">C20+C21</f>
        <v>144.184461</v>
      </c>
      <c r="D19" s="29">
        <f t="shared" si="8"/>
        <v>10.609907</v>
      </c>
      <c r="E19" s="29">
        <f t="shared" si="8"/>
        <v>0</v>
      </c>
      <c r="F19" s="29">
        <f t="shared" si="8"/>
        <v>154.79436799999999</v>
      </c>
      <c r="G19" s="29">
        <v>15.937676500000009</v>
      </c>
      <c r="H19" s="29">
        <v>0</v>
      </c>
      <c r="I19" s="29">
        <f t="shared" si="8"/>
        <v>170.7320445</v>
      </c>
      <c r="J19" s="41" t="s">
        <v>129</v>
      </c>
      <c r="K19" s="23"/>
      <c r="M19" s="120"/>
      <c r="O19" s="27"/>
      <c r="P19" s="27"/>
      <c r="Q19" s="27"/>
      <c r="R19" s="27"/>
    </row>
    <row r="20" spans="1:18" s="26" customFormat="1" ht="35.1" customHeight="1" x14ac:dyDescent="0.5">
      <c r="A20" s="23"/>
      <c r="B20" s="31" t="s">
        <v>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113">
        <v>0</v>
      </c>
      <c r="I20" s="32">
        <v>0</v>
      </c>
      <c r="J20" s="44" t="s">
        <v>127</v>
      </c>
      <c r="K20" s="23"/>
      <c r="M20" s="120"/>
      <c r="O20" s="27"/>
      <c r="P20" s="27"/>
      <c r="Q20" s="27"/>
      <c r="R20" s="27"/>
    </row>
    <row r="21" spans="1:18" s="26" customFormat="1" ht="35.1" customHeight="1" x14ac:dyDescent="0.5">
      <c r="A21" s="23"/>
      <c r="B21" s="34" t="s">
        <v>3</v>
      </c>
      <c r="C21" s="35">
        <v>144.184461</v>
      </c>
      <c r="D21" s="35">
        <v>10.609907</v>
      </c>
      <c r="E21" s="35">
        <v>0</v>
      </c>
      <c r="F21" s="35">
        <v>154.79436799999999</v>
      </c>
      <c r="G21" s="114">
        <v>15.937676500000009</v>
      </c>
      <c r="H21" s="114">
        <v>0</v>
      </c>
      <c r="I21" s="35">
        <v>170.7320445</v>
      </c>
      <c r="J21" s="43" t="s">
        <v>124</v>
      </c>
      <c r="K21" s="23"/>
      <c r="M21" s="120"/>
      <c r="O21" s="27"/>
      <c r="P21" s="27"/>
      <c r="Q21" s="27"/>
      <c r="R21" s="27"/>
    </row>
    <row r="22" spans="1:18" s="26" customFormat="1" ht="35.1" customHeight="1" x14ac:dyDescent="0.5">
      <c r="A22" s="23"/>
      <c r="B22" s="24" t="s">
        <v>7</v>
      </c>
      <c r="C22" s="25">
        <f t="shared" ref="C22:I22" si="9">C23+C24</f>
        <v>4055.9162247489053</v>
      </c>
      <c r="D22" s="25">
        <f t="shared" si="9"/>
        <v>-5.0021645993499853</v>
      </c>
      <c r="E22" s="25">
        <f t="shared" si="9"/>
        <v>464.97750916000001</v>
      </c>
      <c r="F22" s="25">
        <f t="shared" si="9"/>
        <v>4516.1461616167235</v>
      </c>
      <c r="G22" s="25">
        <v>-0.85452826255843384</v>
      </c>
      <c r="H22" s="25">
        <v>-300.96538106670062</v>
      </c>
      <c r="I22" s="25">
        <f t="shared" si="9"/>
        <v>4214.3262522874647</v>
      </c>
      <c r="J22" s="40" t="s">
        <v>102</v>
      </c>
      <c r="K22" s="23"/>
      <c r="M22" s="120"/>
      <c r="O22" s="27"/>
      <c r="P22" s="27"/>
      <c r="Q22" s="27"/>
      <c r="R22" s="27"/>
    </row>
    <row r="23" spans="1:18" s="26" customFormat="1" ht="35.1" customHeight="1" x14ac:dyDescent="0.5">
      <c r="A23" s="23"/>
      <c r="B23" s="34" t="s">
        <v>2</v>
      </c>
      <c r="C23" s="35">
        <v>4030.4384247489052</v>
      </c>
      <c r="D23" s="35">
        <v>-22.502164599349985</v>
      </c>
      <c r="E23" s="35">
        <v>464.97750916000001</v>
      </c>
      <c r="F23" s="35">
        <v>4473.0932442975518</v>
      </c>
      <c r="G23" s="35">
        <v>-0.85452826255843384</v>
      </c>
      <c r="H23" s="35">
        <v>-267.91246374752859</v>
      </c>
      <c r="I23" s="35">
        <v>4204.3262522874647</v>
      </c>
      <c r="J23" s="43" t="s">
        <v>125</v>
      </c>
      <c r="K23" s="23"/>
      <c r="M23" s="120"/>
      <c r="O23" s="27"/>
      <c r="P23" s="27"/>
      <c r="Q23" s="27"/>
      <c r="R23" s="27"/>
    </row>
    <row r="24" spans="1:18" s="26" customFormat="1" ht="35.1" customHeight="1" x14ac:dyDescent="0.5">
      <c r="A24" s="23"/>
      <c r="B24" s="31" t="s">
        <v>4</v>
      </c>
      <c r="C24" s="32">
        <v>25.477799999999998</v>
      </c>
      <c r="D24" s="32">
        <v>17.5</v>
      </c>
      <c r="E24" s="32">
        <v>0</v>
      </c>
      <c r="F24" s="32">
        <v>43.052917319172025</v>
      </c>
      <c r="G24" s="32">
        <v>0</v>
      </c>
      <c r="H24" s="32">
        <v>-33.052917319172025</v>
      </c>
      <c r="I24" s="32">
        <v>10</v>
      </c>
      <c r="J24" s="44" t="s">
        <v>128</v>
      </c>
      <c r="K24" s="23"/>
      <c r="M24" s="120"/>
      <c r="O24" s="27"/>
      <c r="P24" s="27"/>
      <c r="Q24" s="27"/>
      <c r="R24" s="27"/>
    </row>
    <row r="25" spans="1:18" s="26" customFormat="1" ht="35.1" customHeight="1" x14ac:dyDescent="0.5">
      <c r="A25" s="23"/>
      <c r="B25" s="28" t="s">
        <v>8</v>
      </c>
      <c r="C25" s="29">
        <f t="shared" ref="C25:I25" si="10">C26+C27+C28+C29+C32</f>
        <v>12148.943246788998</v>
      </c>
      <c r="D25" s="29">
        <f t="shared" si="10"/>
        <v>-292.07522144299992</v>
      </c>
      <c r="E25" s="29">
        <f t="shared" si="10"/>
        <v>-6.4703849999999994</v>
      </c>
      <c r="F25" s="29">
        <f t="shared" si="10"/>
        <v>11850.646199346002</v>
      </c>
      <c r="G25" s="29">
        <v>212.30986000000027</v>
      </c>
      <c r="H25" s="29">
        <v>52.990140000000018</v>
      </c>
      <c r="I25" s="29">
        <f t="shared" si="10"/>
        <v>12115.946199345999</v>
      </c>
      <c r="J25" s="41" t="s">
        <v>103</v>
      </c>
      <c r="K25" s="23"/>
      <c r="M25" s="120"/>
      <c r="O25" s="27"/>
      <c r="P25" s="27"/>
      <c r="Q25" s="27"/>
      <c r="R25" s="27"/>
    </row>
    <row r="26" spans="1:18" s="26" customFormat="1" ht="35.1" customHeight="1" x14ac:dyDescent="0.5">
      <c r="A26" s="23"/>
      <c r="B26" s="24" t="s">
        <v>9</v>
      </c>
      <c r="C26" s="25">
        <v>0.78131899999999999</v>
      </c>
      <c r="D26" s="25">
        <v>10.970554</v>
      </c>
      <c r="E26" s="25">
        <v>0</v>
      </c>
      <c r="F26" s="25">
        <v>11.751873</v>
      </c>
      <c r="G26" s="25">
        <v>16.8</v>
      </c>
      <c r="H26" s="25">
        <v>0</v>
      </c>
      <c r="I26" s="25">
        <v>28.551873000000001</v>
      </c>
      <c r="J26" s="40" t="s">
        <v>130</v>
      </c>
      <c r="K26" s="23"/>
      <c r="M26" s="120"/>
      <c r="O26" s="27"/>
      <c r="P26" s="27"/>
      <c r="Q26" s="27"/>
      <c r="R26" s="27"/>
    </row>
    <row r="27" spans="1:18" s="26" customFormat="1" ht="35.1" customHeight="1" x14ac:dyDescent="0.5">
      <c r="A27" s="23"/>
      <c r="B27" s="28" t="s">
        <v>10</v>
      </c>
      <c r="C27" s="29">
        <v>23.913005574</v>
      </c>
      <c r="D27" s="29">
        <v>0.18142531799999997</v>
      </c>
      <c r="E27" s="29">
        <v>0</v>
      </c>
      <c r="F27" s="29">
        <v>24.094430892000002</v>
      </c>
      <c r="G27" s="29">
        <v>-9.3000000000000007</v>
      </c>
      <c r="H27" s="29">
        <v>0</v>
      </c>
      <c r="I27" s="29">
        <v>14.794430892000001</v>
      </c>
      <c r="J27" s="41" t="s">
        <v>131</v>
      </c>
      <c r="K27" s="23"/>
      <c r="M27" s="120"/>
      <c r="O27" s="27"/>
      <c r="P27" s="27"/>
      <c r="Q27" s="27"/>
      <c r="R27" s="27"/>
    </row>
    <row r="28" spans="1:18" s="26" customFormat="1" ht="35.1" customHeight="1" x14ac:dyDescent="0.5">
      <c r="A28" s="23"/>
      <c r="B28" s="24" t="s">
        <v>11</v>
      </c>
      <c r="C28" s="25">
        <v>1147.2934622150001</v>
      </c>
      <c r="D28" s="25">
        <v>-312.36167876099995</v>
      </c>
      <c r="E28" s="25">
        <v>1.604176</v>
      </c>
      <c r="F28" s="25">
        <v>836.78451845399991</v>
      </c>
      <c r="G28" s="25">
        <v>75.125460000000004</v>
      </c>
      <c r="H28" s="25">
        <v>2.3745399999999961</v>
      </c>
      <c r="I28" s="25">
        <v>914.28451845399991</v>
      </c>
      <c r="J28" s="40" t="s">
        <v>132</v>
      </c>
      <c r="K28" s="23"/>
      <c r="M28" s="120"/>
      <c r="O28" s="27"/>
      <c r="P28" s="27"/>
      <c r="Q28" s="27"/>
      <c r="R28" s="27"/>
    </row>
    <row r="29" spans="1:18" s="26" customFormat="1" ht="35.1" customHeight="1" x14ac:dyDescent="0.5">
      <c r="A29" s="23"/>
      <c r="B29" s="28" t="s">
        <v>12</v>
      </c>
      <c r="C29" s="29">
        <f t="shared" ref="C29:I29" si="11">C30+C31</f>
        <v>8766.7119659999989</v>
      </c>
      <c r="D29" s="29">
        <f t="shared" si="11"/>
        <v>-66.576696999999996</v>
      </c>
      <c r="E29" s="29">
        <f t="shared" si="11"/>
        <v>-8.0745609999999992</v>
      </c>
      <c r="F29" s="29">
        <f t="shared" si="11"/>
        <v>8692.0607080000009</v>
      </c>
      <c r="G29" s="29">
        <v>297.87660000000022</v>
      </c>
      <c r="H29" s="29">
        <v>54.223400000000026</v>
      </c>
      <c r="I29" s="29">
        <f t="shared" si="11"/>
        <v>9044.1607079999994</v>
      </c>
      <c r="J29" s="41" t="s">
        <v>133</v>
      </c>
      <c r="K29" s="23"/>
      <c r="M29" s="120"/>
      <c r="O29" s="27"/>
      <c r="P29" s="27"/>
      <c r="Q29" s="27"/>
      <c r="R29" s="27"/>
    </row>
    <row r="30" spans="1:18" s="26" customFormat="1" ht="35.1" customHeight="1" x14ac:dyDescent="0.5">
      <c r="A30" s="23"/>
      <c r="B30" s="31" t="s">
        <v>13</v>
      </c>
      <c r="C30" s="32">
        <v>1058.487967</v>
      </c>
      <c r="D30" s="32">
        <v>-37.950972</v>
      </c>
      <c r="E30" s="32">
        <v>-25.937867000000001</v>
      </c>
      <c r="F30" s="32">
        <v>994.59912799999995</v>
      </c>
      <c r="G30" s="32">
        <v>75.547800000000052</v>
      </c>
      <c r="H30" s="32">
        <v>13.752200000000016</v>
      </c>
      <c r="I30" s="32">
        <v>1083.899128</v>
      </c>
      <c r="J30" s="44" t="s">
        <v>134</v>
      </c>
      <c r="K30" s="23"/>
      <c r="M30" s="120"/>
      <c r="O30" s="27"/>
      <c r="P30" s="27"/>
      <c r="Q30" s="27"/>
      <c r="R30" s="27"/>
    </row>
    <row r="31" spans="1:18" s="26" customFormat="1" ht="35.1" customHeight="1" x14ac:dyDescent="0.5">
      <c r="A31" s="23"/>
      <c r="B31" s="34" t="s">
        <v>14</v>
      </c>
      <c r="C31" s="35">
        <v>7708.2239989999998</v>
      </c>
      <c r="D31" s="35">
        <v>-28.625724999999999</v>
      </c>
      <c r="E31" s="35">
        <v>17.863306000000001</v>
      </c>
      <c r="F31" s="35">
        <v>7697.4615800000001</v>
      </c>
      <c r="G31" s="35">
        <v>222.32880000000017</v>
      </c>
      <c r="H31" s="35">
        <v>40.47120000000001</v>
      </c>
      <c r="I31" s="35">
        <v>7960.2615800000003</v>
      </c>
      <c r="J31" s="43" t="s">
        <v>135</v>
      </c>
      <c r="K31" s="23"/>
      <c r="M31" s="120"/>
      <c r="O31" s="27"/>
      <c r="P31" s="27"/>
      <c r="Q31" s="27"/>
      <c r="R31" s="27"/>
    </row>
    <row r="32" spans="1:18" s="26" customFormat="1" ht="35.1" customHeight="1" x14ac:dyDescent="0.5">
      <c r="A32" s="23"/>
      <c r="B32" s="24" t="s">
        <v>66</v>
      </c>
      <c r="C32" s="25">
        <f t="shared" ref="C32:I32" si="12">C33+C34</f>
        <v>2210.2434939999998</v>
      </c>
      <c r="D32" s="25">
        <f t="shared" si="12"/>
        <v>75.711174999999997</v>
      </c>
      <c r="E32" s="25">
        <f t="shared" si="12"/>
        <v>0</v>
      </c>
      <c r="F32" s="25">
        <f t="shared" si="12"/>
        <v>2285.9546690000002</v>
      </c>
      <c r="G32" s="25">
        <v>-168.19219999999999</v>
      </c>
      <c r="H32" s="25">
        <v>-3.6078000000000046</v>
      </c>
      <c r="I32" s="25">
        <f t="shared" si="12"/>
        <v>2114.154669</v>
      </c>
      <c r="J32" s="40" t="s">
        <v>136</v>
      </c>
      <c r="K32" s="23"/>
      <c r="M32" s="120"/>
      <c r="O32" s="27"/>
      <c r="P32" s="27"/>
      <c r="Q32" s="27"/>
      <c r="R32" s="27"/>
    </row>
    <row r="33" spans="1:18" s="26" customFormat="1" ht="35.1" customHeight="1" x14ac:dyDescent="0.5">
      <c r="A33" s="23"/>
      <c r="B33" s="34" t="s">
        <v>13</v>
      </c>
      <c r="C33" s="35">
        <v>2024.894767</v>
      </c>
      <c r="D33" s="35">
        <v>35.996800999999998</v>
      </c>
      <c r="E33" s="35">
        <v>0</v>
      </c>
      <c r="F33" s="35">
        <v>2060.891568</v>
      </c>
      <c r="G33" s="35">
        <v>-114.0535</v>
      </c>
      <c r="H33" s="35">
        <v>-2.4465000000000003</v>
      </c>
      <c r="I33" s="35">
        <v>1944.391568</v>
      </c>
      <c r="J33" s="43" t="s">
        <v>134</v>
      </c>
      <c r="K33" s="23"/>
      <c r="M33" s="120"/>
      <c r="O33" s="27"/>
      <c r="P33" s="27"/>
      <c r="Q33" s="27"/>
      <c r="R33" s="27"/>
    </row>
    <row r="34" spans="1:18" s="26" customFormat="1" ht="35.1" customHeight="1" x14ac:dyDescent="0.5">
      <c r="A34" s="23"/>
      <c r="B34" s="37" t="s">
        <v>14</v>
      </c>
      <c r="C34" s="38">
        <v>185.348727</v>
      </c>
      <c r="D34" s="38">
        <v>39.714373999999999</v>
      </c>
      <c r="E34" s="38">
        <v>0</v>
      </c>
      <c r="F34" s="38">
        <v>225.06310099999999</v>
      </c>
      <c r="G34" s="38">
        <v>-54.138699999999979</v>
      </c>
      <c r="H34" s="38">
        <v>-1.1613000000000042</v>
      </c>
      <c r="I34" s="38">
        <v>169.76310100000001</v>
      </c>
      <c r="J34" s="45" t="s">
        <v>137</v>
      </c>
      <c r="K34" s="23"/>
      <c r="M34" s="120"/>
      <c r="O34" s="27"/>
      <c r="P34" s="27"/>
      <c r="Q34" s="27"/>
      <c r="R34" s="27"/>
    </row>
    <row r="35" spans="1:18" ht="9.9499999999999993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6"/>
      <c r="K35" s="6"/>
    </row>
    <row r="36" spans="1:18" s="48" customFormat="1" ht="30" customHeight="1" x14ac:dyDescent="0.35">
      <c r="A36" s="3"/>
      <c r="B36" s="47" t="s">
        <v>242</v>
      </c>
      <c r="C36"/>
      <c r="D36"/>
      <c r="E36"/>
      <c r="F36"/>
      <c r="G36"/>
      <c r="H36"/>
      <c r="I36"/>
      <c r="J36" s="111" t="s">
        <v>243</v>
      </c>
      <c r="K36" s="3"/>
      <c r="M36" s="115"/>
    </row>
    <row r="37" spans="1:18" s="48" customFormat="1" ht="30" customHeight="1" x14ac:dyDescent="0.35">
      <c r="A37" s="3"/>
      <c r="B37" s="47" t="s">
        <v>246</v>
      </c>
      <c r="C37"/>
      <c r="D37"/>
      <c r="E37"/>
      <c r="F37"/>
      <c r="G37"/>
      <c r="H37"/>
      <c r="I37"/>
      <c r="J37" s="111" t="s">
        <v>255</v>
      </c>
      <c r="K37" s="3"/>
      <c r="L37" s="86"/>
    </row>
    <row r="38" spans="1:18" s="48" customFormat="1" ht="30" customHeight="1" x14ac:dyDescent="0.35">
      <c r="A38" s="3"/>
      <c r="B38" s="47" t="s">
        <v>249</v>
      </c>
      <c r="C38" s="1"/>
      <c r="D38" s="1"/>
      <c r="E38" s="1"/>
      <c r="F38" s="1"/>
      <c r="G38" s="1"/>
      <c r="H38" s="1"/>
      <c r="I38" s="1"/>
      <c r="J38" s="111" t="s">
        <v>247</v>
      </c>
      <c r="K38" s="3"/>
    </row>
    <row r="39" spans="1:18" s="48" customFormat="1" ht="30" customHeight="1" x14ac:dyDescent="0.35">
      <c r="A39" s="3"/>
      <c r="B39" s="49" t="s">
        <v>250</v>
      </c>
      <c r="C39" s="50"/>
      <c r="D39" s="50"/>
      <c r="E39" s="50"/>
      <c r="F39" s="50"/>
      <c r="G39" s="50"/>
      <c r="H39" s="50"/>
      <c r="I39" s="50"/>
      <c r="J39" s="111" t="s">
        <v>248</v>
      </c>
      <c r="K39" s="3"/>
    </row>
  </sheetData>
  <mergeCells count="12">
    <mergeCell ref="B2:J2"/>
    <mergeCell ref="B3:J3"/>
    <mergeCell ref="B4:J4"/>
    <mergeCell ref="J8:J9"/>
    <mergeCell ref="B8:B9"/>
    <mergeCell ref="G7:G9"/>
    <mergeCell ref="D7:D9"/>
    <mergeCell ref="E7:E9"/>
    <mergeCell ref="C7:C8"/>
    <mergeCell ref="F7:F8"/>
    <mergeCell ref="I7:I8"/>
    <mergeCell ref="H7:H9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9"/>
  <sheetViews>
    <sheetView rightToLeft="1" zoomScale="50" zoomScaleNormal="50" workbookViewId="0">
      <selection activeCell="I9" sqref="I9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3" width="9.140625" style="10"/>
    <col min="14" max="14" width="10.42578125" style="10" bestFit="1" customWidth="1"/>
    <col min="15" max="16384" width="9.140625" style="10"/>
  </cols>
  <sheetData>
    <row r="1" spans="1:19" ht="15" customHeight="1" x14ac:dyDescent="0.25"/>
    <row r="2" spans="1:19" ht="35.1" customHeight="1" x14ac:dyDescent="0.25">
      <c r="B2" s="134" t="s">
        <v>118</v>
      </c>
      <c r="C2" s="134"/>
      <c r="D2" s="134"/>
      <c r="E2" s="134"/>
      <c r="F2" s="134"/>
      <c r="G2" s="134"/>
      <c r="H2" s="134"/>
      <c r="I2" s="134"/>
      <c r="J2" s="134"/>
    </row>
    <row r="3" spans="1:19" ht="35.1" customHeight="1" x14ac:dyDescent="0.25">
      <c r="A3" s="3"/>
      <c r="B3" s="134" t="s">
        <v>268</v>
      </c>
      <c r="C3" s="134"/>
      <c r="D3" s="134"/>
      <c r="E3" s="134"/>
      <c r="F3" s="134"/>
      <c r="G3" s="134"/>
      <c r="H3" s="134"/>
      <c r="I3" s="134"/>
      <c r="J3" s="134"/>
    </row>
    <row r="4" spans="1:19" ht="35.1" customHeight="1" x14ac:dyDescent="0.25">
      <c r="A4" s="3"/>
      <c r="B4" s="135" t="s">
        <v>269</v>
      </c>
      <c r="C4" s="135"/>
      <c r="D4" s="135"/>
      <c r="E4" s="135"/>
      <c r="F4" s="135"/>
      <c r="G4" s="135"/>
      <c r="H4" s="135"/>
      <c r="I4" s="135"/>
      <c r="J4" s="135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9" ht="60" customHeight="1" x14ac:dyDescent="0.25">
      <c r="A8" s="3"/>
      <c r="B8" s="136"/>
      <c r="C8" s="141"/>
      <c r="D8" s="139"/>
      <c r="E8" s="139"/>
      <c r="F8" s="141"/>
      <c r="G8" s="139"/>
      <c r="H8" s="139"/>
      <c r="I8" s="141"/>
      <c r="J8" s="136"/>
    </row>
    <row r="9" spans="1:19" ht="60" customHeight="1" x14ac:dyDescent="0.25">
      <c r="A9" s="3"/>
      <c r="B9" s="137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37"/>
    </row>
    <row r="10" spans="1:19" ht="120" customHeight="1" x14ac:dyDescent="0.25">
      <c r="A10" s="3"/>
      <c r="B10" s="124"/>
      <c r="C10" s="46" t="s">
        <v>285</v>
      </c>
      <c r="D10" s="127" t="s">
        <v>286</v>
      </c>
      <c r="E10" s="127" t="s">
        <v>287</v>
      </c>
      <c r="F10" s="46" t="s">
        <v>285</v>
      </c>
      <c r="G10" s="127" t="s">
        <v>286</v>
      </c>
      <c r="H10" s="127" t="s">
        <v>287</v>
      </c>
      <c r="I10" s="46" t="s">
        <v>285</v>
      </c>
      <c r="J10" s="124"/>
    </row>
    <row r="11" spans="1:19" ht="35.1" customHeight="1" x14ac:dyDescent="0.25">
      <c r="A11" s="3"/>
      <c r="B11" s="54" t="s">
        <v>39</v>
      </c>
      <c r="C11" s="55">
        <f t="shared" ref="C11:I11" si="0">SUM(C12:C26)</f>
        <v>38026.743158850746</v>
      </c>
      <c r="D11" s="55">
        <f t="shared" si="0"/>
        <v>83.399566039739938</v>
      </c>
      <c r="E11" s="55">
        <f t="shared" si="0"/>
        <v>1306.3390856598403</v>
      </c>
      <c r="F11" s="55">
        <f t="shared" si="0"/>
        <v>39416.984961857488</v>
      </c>
      <c r="G11" s="55">
        <f t="shared" si="0"/>
        <v>1449.7361813250875</v>
      </c>
      <c r="H11" s="55">
        <f>SUM(H12:H26)</f>
        <v>-331.92267235440795</v>
      </c>
      <c r="I11" s="56">
        <f t="shared" si="0"/>
        <v>40534.858555055951</v>
      </c>
      <c r="J11" s="53" t="s">
        <v>141</v>
      </c>
    </row>
    <row r="12" spans="1:19" ht="35.1" customHeight="1" x14ac:dyDescent="0.3">
      <c r="A12" s="3"/>
      <c r="B12" s="57" t="s">
        <v>42</v>
      </c>
      <c r="C12" s="32">
        <v>16415.217287241576</v>
      </c>
      <c r="D12" s="32">
        <v>-258.71988475071998</v>
      </c>
      <c r="E12" s="32">
        <v>113.02367385884</v>
      </c>
      <c r="F12" s="32">
        <v>16269.792875124689</v>
      </c>
      <c r="G12" s="32">
        <v>515.01847711777111</v>
      </c>
      <c r="H12" s="32">
        <v>276.78310227372168</v>
      </c>
      <c r="I12" s="33">
        <v>17061.594454516184</v>
      </c>
      <c r="J12" s="71" t="s">
        <v>104</v>
      </c>
      <c r="K12" s="11"/>
      <c r="P12" s="12"/>
      <c r="Q12" s="12"/>
      <c r="R12" s="12"/>
      <c r="S12" s="12"/>
    </row>
    <row r="13" spans="1:19" ht="35.1" customHeight="1" x14ac:dyDescent="0.25">
      <c r="A13" s="3"/>
      <c r="B13" s="58" t="s">
        <v>57</v>
      </c>
      <c r="C13" s="35">
        <v>5032.3731532758375</v>
      </c>
      <c r="D13" s="35">
        <v>188.64752492607997</v>
      </c>
      <c r="E13" s="35">
        <v>27.733985566000001</v>
      </c>
      <c r="F13" s="35">
        <v>5248.8274391348968</v>
      </c>
      <c r="G13" s="35">
        <v>120.20298918292067</v>
      </c>
      <c r="H13" s="35">
        <v>-223.65132812117881</v>
      </c>
      <c r="I13" s="36">
        <v>5145.3791001966392</v>
      </c>
      <c r="J13" s="72" t="s">
        <v>105</v>
      </c>
      <c r="L13" s="9"/>
      <c r="M13" s="9"/>
      <c r="N13" s="9"/>
      <c r="O13" s="9"/>
      <c r="P13" s="12"/>
      <c r="Q13" s="12"/>
      <c r="R13" s="12"/>
      <c r="S13" s="12"/>
    </row>
    <row r="14" spans="1:19" ht="35.1" customHeight="1" x14ac:dyDescent="0.3">
      <c r="A14" s="3"/>
      <c r="B14" s="57" t="s">
        <v>54</v>
      </c>
      <c r="C14" s="32">
        <v>3009.6485861887095</v>
      </c>
      <c r="D14" s="32">
        <v>78.740779637999992</v>
      </c>
      <c r="E14" s="32">
        <v>1158.3466367010001</v>
      </c>
      <c r="F14" s="32">
        <v>4246.7360096500834</v>
      </c>
      <c r="G14" s="32">
        <v>147.05239915347155</v>
      </c>
      <c r="H14" s="32">
        <v>-332.40868469700291</v>
      </c>
      <c r="I14" s="33">
        <v>4061.3797241065527</v>
      </c>
      <c r="J14" s="71" t="s">
        <v>106</v>
      </c>
      <c r="K14" s="11"/>
      <c r="P14" s="12"/>
      <c r="Q14" s="12"/>
      <c r="R14" s="12"/>
      <c r="S14" s="12"/>
    </row>
    <row r="15" spans="1:19" ht="35.1" customHeight="1" x14ac:dyDescent="0.25">
      <c r="A15" s="3"/>
      <c r="B15" s="58" t="s">
        <v>21</v>
      </c>
      <c r="C15" s="35">
        <v>3294.3857006944972</v>
      </c>
      <c r="D15" s="35">
        <v>48.881216252999991</v>
      </c>
      <c r="E15" s="35">
        <v>25.661401266999999</v>
      </c>
      <c r="F15" s="35">
        <v>3368.9283372374844</v>
      </c>
      <c r="G15" s="35">
        <v>11.178448739497245</v>
      </c>
      <c r="H15" s="35">
        <v>2.3894493381381952</v>
      </c>
      <c r="I15" s="36">
        <v>3382.4962353151195</v>
      </c>
      <c r="J15" s="72" t="s">
        <v>109</v>
      </c>
      <c r="L15" s="9"/>
      <c r="M15" s="9"/>
      <c r="N15" s="9"/>
      <c r="O15" s="9"/>
      <c r="P15" s="12"/>
      <c r="Q15" s="12"/>
      <c r="R15" s="12"/>
      <c r="S15" s="12"/>
    </row>
    <row r="16" spans="1:19" ht="35.1" customHeight="1" x14ac:dyDescent="0.3">
      <c r="A16" s="3"/>
      <c r="B16" s="57" t="s">
        <v>69</v>
      </c>
      <c r="C16" s="32">
        <v>2821.7626462794674</v>
      </c>
      <c r="D16" s="32">
        <v>113.44563629999999</v>
      </c>
      <c r="E16" s="32">
        <v>-35</v>
      </c>
      <c r="F16" s="32">
        <v>2900.2045825794676</v>
      </c>
      <c r="G16" s="32">
        <v>24.258893354691718</v>
      </c>
      <c r="H16" s="32">
        <v>-0.263198019214542</v>
      </c>
      <c r="I16" s="33">
        <v>2924.2002779149448</v>
      </c>
      <c r="J16" s="71" t="s">
        <v>108</v>
      </c>
      <c r="K16" s="11"/>
      <c r="P16" s="12"/>
      <c r="Q16" s="12"/>
      <c r="R16" s="12"/>
      <c r="S16" s="12"/>
    </row>
    <row r="17" spans="1:19" ht="35.1" customHeight="1" x14ac:dyDescent="0.25">
      <c r="A17" s="3"/>
      <c r="B17" s="58" t="s">
        <v>58</v>
      </c>
      <c r="C17" s="35">
        <v>2404.2079343922683</v>
      </c>
      <c r="D17" s="35">
        <v>42.48057924071999</v>
      </c>
      <c r="E17" s="35">
        <v>-8.7826293109999973</v>
      </c>
      <c r="F17" s="35">
        <v>2437.9095858484725</v>
      </c>
      <c r="G17" s="35">
        <v>151.39135760302904</v>
      </c>
      <c r="H17" s="35">
        <v>-26.276149976986645</v>
      </c>
      <c r="I17" s="36">
        <v>2563.0247934745153</v>
      </c>
      <c r="J17" s="72" t="s">
        <v>107</v>
      </c>
      <c r="L17" s="9"/>
      <c r="M17" s="9"/>
      <c r="N17" s="9"/>
      <c r="O17" s="9"/>
      <c r="P17" s="12"/>
      <c r="Q17" s="12"/>
      <c r="R17" s="12"/>
      <c r="S17" s="12"/>
    </row>
    <row r="18" spans="1:19" ht="35.1" customHeight="1" x14ac:dyDescent="0.3">
      <c r="A18" s="3"/>
      <c r="B18" s="57" t="s">
        <v>16</v>
      </c>
      <c r="C18" s="32">
        <v>1259.894436170141</v>
      </c>
      <c r="D18" s="32">
        <v>-14.812002131000014</v>
      </c>
      <c r="E18" s="32">
        <v>-2.9542595079999994</v>
      </c>
      <c r="F18" s="32">
        <v>1242.3076518957384</v>
      </c>
      <c r="G18" s="32">
        <v>96.699286662361672</v>
      </c>
      <c r="H18" s="32">
        <v>117.69590512074386</v>
      </c>
      <c r="I18" s="33">
        <v>1456.7028436788439</v>
      </c>
      <c r="J18" s="71" t="s">
        <v>112</v>
      </c>
      <c r="K18" s="11"/>
      <c r="P18" s="12"/>
      <c r="Q18" s="12"/>
      <c r="R18" s="12"/>
      <c r="S18" s="12"/>
    </row>
    <row r="19" spans="1:19" ht="35.1" customHeight="1" x14ac:dyDescent="0.25">
      <c r="A19" s="3"/>
      <c r="B19" s="58" t="s">
        <v>19</v>
      </c>
      <c r="C19" s="35">
        <v>1303.9069934128104</v>
      </c>
      <c r="D19" s="35">
        <v>-94.469126560170025</v>
      </c>
      <c r="E19" s="35">
        <v>5.8085876000000175E-2</v>
      </c>
      <c r="F19" s="35">
        <v>1209.4959704195153</v>
      </c>
      <c r="G19" s="35">
        <v>130.76103655460685</v>
      </c>
      <c r="H19" s="35">
        <v>113.18385587929252</v>
      </c>
      <c r="I19" s="36">
        <v>1453.4408628534147</v>
      </c>
      <c r="J19" s="72" t="s">
        <v>111</v>
      </c>
      <c r="L19" s="9"/>
      <c r="M19" s="9"/>
      <c r="N19" s="9"/>
      <c r="O19" s="9"/>
      <c r="P19" s="12"/>
      <c r="Q19" s="12"/>
      <c r="R19" s="12"/>
      <c r="S19" s="12"/>
    </row>
    <row r="20" spans="1:19" ht="35.1" customHeight="1" x14ac:dyDescent="0.3">
      <c r="A20" s="3"/>
      <c r="B20" s="57" t="s">
        <v>15</v>
      </c>
      <c r="C20" s="32">
        <v>770.36520034673333</v>
      </c>
      <c r="D20" s="32">
        <v>40.934714538880002</v>
      </c>
      <c r="E20" s="32">
        <v>-0.330785</v>
      </c>
      <c r="F20" s="32">
        <v>810.96912988561303</v>
      </c>
      <c r="G20" s="32">
        <v>16.267965825999998</v>
      </c>
      <c r="H20" s="32">
        <v>3.5555130203377958</v>
      </c>
      <c r="I20" s="33">
        <v>830.79260873195085</v>
      </c>
      <c r="J20" s="71" t="s">
        <v>114</v>
      </c>
      <c r="K20" s="11"/>
      <c r="P20" s="12"/>
      <c r="Q20" s="12"/>
      <c r="R20" s="12"/>
      <c r="S20" s="12"/>
    </row>
    <row r="21" spans="1:19" ht="35.1" customHeight="1" x14ac:dyDescent="0.25">
      <c r="A21" s="3"/>
      <c r="B21" s="58" t="s">
        <v>18</v>
      </c>
      <c r="C21" s="35">
        <v>819.69509808744033</v>
      </c>
      <c r="D21" s="35">
        <v>-11.247817783670005</v>
      </c>
      <c r="E21" s="35">
        <v>11.905245206</v>
      </c>
      <c r="F21" s="35">
        <v>820.3525586213392</v>
      </c>
      <c r="G21" s="35">
        <v>21.682357575346952</v>
      </c>
      <c r="H21" s="35">
        <v>-107.12725007162773</v>
      </c>
      <c r="I21" s="36">
        <v>734.90766612505843</v>
      </c>
      <c r="J21" s="72" t="s">
        <v>113</v>
      </c>
      <c r="L21" s="9"/>
      <c r="M21" s="9"/>
      <c r="N21" s="9"/>
      <c r="O21" s="9"/>
      <c r="P21" s="12"/>
      <c r="Q21" s="12"/>
      <c r="R21" s="12"/>
      <c r="S21" s="12"/>
    </row>
    <row r="22" spans="1:19" ht="35.1" customHeight="1" x14ac:dyDescent="0.3">
      <c r="A22" s="3"/>
      <c r="B22" s="57" t="s">
        <v>17</v>
      </c>
      <c r="C22" s="32">
        <v>532.94721227314199</v>
      </c>
      <c r="D22" s="32">
        <v>-20.722179091899999</v>
      </c>
      <c r="E22" s="32">
        <v>-0.11394</v>
      </c>
      <c r="F22" s="32">
        <v>512.11109318124193</v>
      </c>
      <c r="G22" s="32">
        <v>31.781656120589691</v>
      </c>
      <c r="H22" s="32">
        <v>-2.0875142745964039</v>
      </c>
      <c r="I22" s="33">
        <v>541.80523502723531</v>
      </c>
      <c r="J22" s="71" t="s">
        <v>110</v>
      </c>
      <c r="K22" s="11"/>
      <c r="P22" s="12"/>
      <c r="Q22" s="12"/>
      <c r="R22" s="12"/>
      <c r="S22" s="12"/>
    </row>
    <row r="23" spans="1:19" ht="35.1" customHeight="1" x14ac:dyDescent="0.25">
      <c r="A23" s="3"/>
      <c r="B23" s="58" t="s">
        <v>44</v>
      </c>
      <c r="C23" s="35">
        <v>111.13228481662573</v>
      </c>
      <c r="D23" s="35">
        <v>0.62053999999999998</v>
      </c>
      <c r="E23" s="35">
        <v>0</v>
      </c>
      <c r="F23" s="35">
        <v>111.75282481662573</v>
      </c>
      <c r="G23" s="35">
        <v>-4.357185528000004</v>
      </c>
      <c r="H23" s="35">
        <v>-0.34417735119932252</v>
      </c>
      <c r="I23" s="36">
        <v>107.05146193742641</v>
      </c>
      <c r="J23" s="72" t="s">
        <v>115</v>
      </c>
      <c r="L23" s="9"/>
      <c r="M23" s="9"/>
      <c r="N23" s="9"/>
      <c r="O23" s="9"/>
      <c r="P23" s="12"/>
      <c r="Q23" s="12"/>
      <c r="R23" s="12"/>
      <c r="S23" s="12"/>
    </row>
    <row r="24" spans="1:19" ht="35.1" customHeight="1" x14ac:dyDescent="0.3">
      <c r="A24" s="3"/>
      <c r="B24" s="57" t="s">
        <v>43</v>
      </c>
      <c r="C24" s="32">
        <v>57.876939177222695</v>
      </c>
      <c r="D24" s="32">
        <v>7.123516025519999</v>
      </c>
      <c r="E24" s="32">
        <v>-5.0463021999999996E-2</v>
      </c>
      <c r="F24" s="32">
        <v>64.949992191607151</v>
      </c>
      <c r="G24" s="32">
        <v>30.722433515053805</v>
      </c>
      <c r="H24" s="32">
        <v>0.32459308516433794</v>
      </c>
      <c r="I24" s="33">
        <v>95.997018791825298</v>
      </c>
      <c r="J24" s="71" t="s">
        <v>117</v>
      </c>
      <c r="K24" s="11"/>
      <c r="P24" s="12"/>
      <c r="Q24" s="12"/>
      <c r="R24" s="12"/>
      <c r="S24" s="12"/>
    </row>
    <row r="25" spans="1:19" ht="35.1" customHeight="1" x14ac:dyDescent="0.25">
      <c r="A25" s="3"/>
      <c r="B25" s="58" t="s">
        <v>20</v>
      </c>
      <c r="C25" s="35">
        <v>86.60662621529481</v>
      </c>
      <c r="D25" s="35">
        <v>-19.204104823999998</v>
      </c>
      <c r="E25" s="35">
        <v>7.7441542510000003</v>
      </c>
      <c r="F25" s="35">
        <v>75.146676718504565</v>
      </c>
      <c r="G25" s="35">
        <v>-1.259990313680001</v>
      </c>
      <c r="H25" s="35">
        <v>-4.2967885600000004</v>
      </c>
      <c r="I25" s="36">
        <v>69.589897844824563</v>
      </c>
      <c r="J25" s="72" t="s">
        <v>116</v>
      </c>
      <c r="L25" s="9"/>
      <c r="M25" s="9"/>
      <c r="N25" s="9"/>
      <c r="O25" s="9"/>
      <c r="P25" s="12"/>
      <c r="Q25" s="12"/>
      <c r="R25" s="12"/>
      <c r="S25" s="12"/>
    </row>
    <row r="26" spans="1:19" ht="35.1" customHeight="1" x14ac:dyDescent="0.25">
      <c r="A26" s="3"/>
      <c r="B26" s="73" t="s">
        <v>45</v>
      </c>
      <c r="C26" s="38">
        <v>106.72306027897963</v>
      </c>
      <c r="D26" s="38">
        <v>-18.299825740999999</v>
      </c>
      <c r="E26" s="38">
        <v>9.0979797750000024</v>
      </c>
      <c r="F26" s="38">
        <v>97.500234552213783</v>
      </c>
      <c r="G26" s="38">
        <v>158.33605576142713</v>
      </c>
      <c r="H26" s="38">
        <v>-149.4</v>
      </c>
      <c r="I26" s="39">
        <v>106.49637454141714</v>
      </c>
      <c r="J26" s="74" t="s">
        <v>239</v>
      </c>
      <c r="L26" s="9"/>
      <c r="M26" s="9"/>
      <c r="N26" s="9"/>
      <c r="O26" s="9"/>
      <c r="P26" s="12"/>
      <c r="Q26" s="12"/>
      <c r="R26" s="12"/>
      <c r="S26" s="12"/>
    </row>
    <row r="27" spans="1:19" ht="9.9499999999999993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P27" s="12"/>
      <c r="Q27" s="12"/>
      <c r="R27" s="12"/>
      <c r="S27" s="12"/>
    </row>
    <row r="28" spans="1:19" ht="30" customHeight="1" x14ac:dyDescent="0.25">
      <c r="B28" s="47" t="s">
        <v>242</v>
      </c>
      <c r="J28" s="111" t="s">
        <v>243</v>
      </c>
      <c r="P28" s="12"/>
      <c r="Q28" s="12"/>
      <c r="R28" s="12"/>
      <c r="S28" s="12"/>
    </row>
    <row r="29" spans="1:19" ht="30" customHeight="1" x14ac:dyDescent="0.25">
      <c r="B29" s="47" t="s">
        <v>246</v>
      </c>
      <c r="J29" s="111" t="s">
        <v>255</v>
      </c>
      <c r="P29" s="12"/>
      <c r="Q29" s="12"/>
      <c r="R29" s="12"/>
      <c r="S29" s="12"/>
    </row>
  </sheetData>
  <mergeCells count="12">
    <mergeCell ref="B3:J3"/>
    <mergeCell ref="B4:J4"/>
    <mergeCell ref="B2:J2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7"/>
  <sheetViews>
    <sheetView rightToLeft="1" zoomScale="50" zoomScaleNormal="50" workbookViewId="0">
      <selection activeCell="I9" sqref="I9"/>
    </sheetView>
  </sheetViews>
  <sheetFormatPr defaultRowHeight="15" x14ac:dyDescent="0.25"/>
  <cols>
    <col min="2" max="2" width="70.7109375" customWidth="1"/>
    <col min="3" max="9" width="23.7109375" customWidth="1"/>
    <col min="10" max="10" width="70.7109375" customWidth="1"/>
  </cols>
  <sheetData>
    <row r="1" spans="1:14" s="10" customFormat="1" ht="15" customHeight="1" x14ac:dyDescent="0.25"/>
    <row r="2" spans="1:14" s="10" customFormat="1" ht="35.1" customHeight="1" x14ac:dyDescent="0.25">
      <c r="B2" s="134" t="s">
        <v>139</v>
      </c>
      <c r="C2" s="134"/>
      <c r="D2" s="134"/>
      <c r="E2" s="134"/>
      <c r="F2" s="134"/>
      <c r="G2" s="134"/>
      <c r="H2" s="134"/>
      <c r="I2" s="134"/>
      <c r="J2" s="134"/>
    </row>
    <row r="3" spans="1:14" s="10" customFormat="1" ht="35.1" customHeight="1" x14ac:dyDescent="0.25">
      <c r="A3" s="3"/>
      <c r="B3" s="134" t="s">
        <v>270</v>
      </c>
      <c r="C3" s="134"/>
      <c r="D3" s="134"/>
      <c r="E3" s="134"/>
      <c r="F3" s="134"/>
      <c r="G3" s="134"/>
      <c r="H3" s="134"/>
      <c r="I3" s="134"/>
      <c r="J3" s="134"/>
    </row>
    <row r="4" spans="1:14" s="10" customFormat="1" ht="35.1" customHeight="1" x14ac:dyDescent="0.25">
      <c r="A4" s="3"/>
      <c r="B4" s="135" t="s">
        <v>271</v>
      </c>
      <c r="C4" s="135"/>
      <c r="D4" s="135"/>
      <c r="E4" s="135"/>
      <c r="F4" s="135"/>
      <c r="G4" s="135"/>
      <c r="H4" s="135"/>
      <c r="I4" s="135"/>
      <c r="J4" s="135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4" s="10" customFormat="1" ht="60" customHeight="1" x14ac:dyDescent="0.25">
      <c r="A6" s="3"/>
      <c r="B6" s="17"/>
      <c r="C6" s="140" t="s">
        <v>0</v>
      </c>
      <c r="D6" s="138" t="s">
        <v>85</v>
      </c>
      <c r="E6" s="138" t="s">
        <v>86</v>
      </c>
      <c r="F6" s="140" t="s">
        <v>0</v>
      </c>
      <c r="G6" s="138" t="s">
        <v>85</v>
      </c>
      <c r="H6" s="138" t="s">
        <v>86</v>
      </c>
      <c r="I6" s="140" t="s">
        <v>0</v>
      </c>
      <c r="J6" s="17"/>
    </row>
    <row r="7" spans="1:14" s="10" customFormat="1" ht="60" customHeight="1" x14ac:dyDescent="0.25">
      <c r="A7" s="3"/>
      <c r="B7" s="136"/>
      <c r="C7" s="141"/>
      <c r="D7" s="139"/>
      <c r="E7" s="139"/>
      <c r="F7" s="141"/>
      <c r="G7" s="139"/>
      <c r="H7" s="139"/>
      <c r="I7" s="141"/>
      <c r="J7" s="136"/>
    </row>
    <row r="8" spans="1:14" s="10" customFormat="1" ht="60" customHeight="1" x14ac:dyDescent="0.25">
      <c r="A8" s="3"/>
      <c r="B8" s="137"/>
      <c r="C8" s="125">
        <v>2021</v>
      </c>
      <c r="D8" s="139"/>
      <c r="E8" s="139"/>
      <c r="F8" s="125">
        <v>2022</v>
      </c>
      <c r="G8" s="139"/>
      <c r="H8" s="139"/>
      <c r="I8" s="126" t="s">
        <v>293</v>
      </c>
      <c r="J8" s="137"/>
      <c r="M8" s="12"/>
      <c r="N8" s="12"/>
    </row>
    <row r="9" spans="1:14" s="10" customFormat="1" ht="120" customHeight="1" x14ac:dyDescent="0.25">
      <c r="A9" s="3"/>
      <c r="B9" s="124"/>
      <c r="C9" s="46" t="s">
        <v>285</v>
      </c>
      <c r="D9" s="127" t="s">
        <v>286</v>
      </c>
      <c r="E9" s="127" t="s">
        <v>287</v>
      </c>
      <c r="F9" s="46" t="s">
        <v>285</v>
      </c>
      <c r="G9" s="127" t="s">
        <v>286</v>
      </c>
      <c r="H9" s="127" t="s">
        <v>287</v>
      </c>
      <c r="I9" s="46" t="s">
        <v>285</v>
      </c>
      <c r="J9" s="124"/>
      <c r="M9" s="12"/>
      <c r="N9" s="12"/>
    </row>
    <row r="10" spans="1:14" ht="35.1" customHeight="1" x14ac:dyDescent="0.25">
      <c r="A10" s="3"/>
      <c r="B10" s="54" t="s">
        <v>39</v>
      </c>
      <c r="C10" s="55">
        <f t="shared" ref="C10:I10" si="0">SUM(C11:C14)</f>
        <v>38026.743314861262</v>
      </c>
      <c r="D10" s="55">
        <f t="shared" si="0"/>
        <v>83.399566039739994</v>
      </c>
      <c r="E10" s="55">
        <f t="shared" si="0"/>
        <v>1306.3390856598396</v>
      </c>
      <c r="F10" s="55">
        <f t="shared" si="0"/>
        <v>39417.005977868837</v>
      </c>
      <c r="G10" s="55">
        <f t="shared" si="0"/>
        <v>1449.7496311660561</v>
      </c>
      <c r="H10" s="55">
        <f t="shared" si="0"/>
        <v>-331.92039034833221</v>
      </c>
      <c r="I10" s="56">
        <f t="shared" si="0"/>
        <v>40534.858595757942</v>
      </c>
      <c r="J10" s="53" t="s">
        <v>141</v>
      </c>
      <c r="L10" s="8"/>
    </row>
    <row r="11" spans="1:14" ht="35.1" customHeight="1" x14ac:dyDescent="0.25">
      <c r="A11" s="3"/>
      <c r="B11" s="57" t="s">
        <v>36</v>
      </c>
      <c r="C11" s="32">
        <v>19869.284451973472</v>
      </c>
      <c r="D11" s="32">
        <v>-77.083620234259996</v>
      </c>
      <c r="E11" s="32">
        <v>1307.6455657838396</v>
      </c>
      <c r="F11" s="32">
        <v>21100.025874551044</v>
      </c>
      <c r="G11" s="32">
        <v>745.38677905728957</v>
      </c>
      <c r="H11" s="32">
        <v>403.73417347041084</v>
      </c>
      <c r="I11" s="33">
        <v>22249.146827078741</v>
      </c>
      <c r="J11" s="62" t="s">
        <v>155</v>
      </c>
    </row>
    <row r="12" spans="1:14" ht="35.1" customHeight="1" x14ac:dyDescent="0.25">
      <c r="A12" s="3"/>
      <c r="B12" s="58" t="s">
        <v>37</v>
      </c>
      <c r="C12" s="35">
        <v>8703.7761559143346</v>
      </c>
      <c r="D12" s="35">
        <v>209.44416029499999</v>
      </c>
      <c r="E12" s="35">
        <v>3.2020896430000003</v>
      </c>
      <c r="F12" s="35">
        <v>8916.4224058523341</v>
      </c>
      <c r="G12" s="35">
        <v>320.26285210876654</v>
      </c>
      <c r="H12" s="35">
        <v>-742.50051363987745</v>
      </c>
      <c r="I12" s="36">
        <v>8494.1847443212228</v>
      </c>
      <c r="J12" s="63" t="s">
        <v>154</v>
      </c>
    </row>
    <row r="13" spans="1:14" ht="35.1" customHeight="1" x14ac:dyDescent="0.25">
      <c r="A13" s="3"/>
      <c r="B13" s="57" t="s">
        <v>38</v>
      </c>
      <c r="C13" s="32">
        <v>5341.0731863852161</v>
      </c>
      <c r="D13" s="32">
        <v>20.962307840999976</v>
      </c>
      <c r="E13" s="32">
        <v>10.213649323000002</v>
      </c>
      <c r="F13" s="32">
        <v>5372.4209415492196</v>
      </c>
      <c r="G13" s="32">
        <v>312.75</v>
      </c>
      <c r="H13" s="32">
        <v>-474.09071953266039</v>
      </c>
      <c r="I13" s="33">
        <v>5211.092488164205</v>
      </c>
      <c r="J13" s="62" t="s">
        <v>153</v>
      </c>
    </row>
    <row r="14" spans="1:14" ht="35.1" customHeight="1" x14ac:dyDescent="0.25">
      <c r="A14" s="3"/>
      <c r="B14" s="59" t="s">
        <v>56</v>
      </c>
      <c r="C14" s="60">
        <v>4112.609520588242</v>
      </c>
      <c r="D14" s="60">
        <v>-69.923281861999982</v>
      </c>
      <c r="E14" s="60">
        <v>-14.722219089999999</v>
      </c>
      <c r="F14" s="60">
        <v>4028.1367559162418</v>
      </c>
      <c r="G14" s="60">
        <v>71.349999999999994</v>
      </c>
      <c r="H14" s="60">
        <v>480.9366693537948</v>
      </c>
      <c r="I14" s="61">
        <v>4580.434536193774</v>
      </c>
      <c r="J14" s="64" t="s">
        <v>156</v>
      </c>
    </row>
    <row r="15" spans="1:14" ht="9.9499999999999993" customHeight="1" x14ac:dyDescent="0.25">
      <c r="B15" s="3"/>
      <c r="C15" s="3"/>
      <c r="D15" s="3"/>
      <c r="E15" s="3"/>
      <c r="F15" s="3"/>
      <c r="G15" s="3"/>
      <c r="H15" s="3"/>
      <c r="I15" s="3"/>
      <c r="J15" s="10"/>
    </row>
    <row r="16" spans="1:14" ht="30" customHeight="1" x14ac:dyDescent="0.25">
      <c r="B16" s="47" t="s">
        <v>242</v>
      </c>
      <c r="C16" s="10"/>
      <c r="D16" s="10"/>
      <c r="E16" s="10"/>
      <c r="F16" s="10"/>
      <c r="G16" s="10"/>
      <c r="H16" s="10"/>
      <c r="I16" s="10"/>
      <c r="J16" s="111" t="s">
        <v>243</v>
      </c>
    </row>
    <row r="17" spans="2:10" ht="30" customHeight="1" x14ac:dyDescent="0.25">
      <c r="B17" s="47" t="s">
        <v>246</v>
      </c>
      <c r="C17" s="10"/>
      <c r="D17" s="10"/>
      <c r="E17" s="10"/>
      <c r="F17" s="10"/>
      <c r="G17" s="10"/>
      <c r="H17" s="10"/>
      <c r="I17" s="10"/>
      <c r="J17" s="111" t="s">
        <v>255</v>
      </c>
    </row>
  </sheetData>
  <mergeCells count="12">
    <mergeCell ref="B3:J3"/>
    <mergeCell ref="B4:J4"/>
    <mergeCell ref="B2:J2"/>
    <mergeCell ref="B7:B8"/>
    <mergeCell ref="J7:J8"/>
    <mergeCell ref="C6:C7"/>
    <mergeCell ref="F6:F7"/>
    <mergeCell ref="I6:I7"/>
    <mergeCell ref="D6:D8"/>
    <mergeCell ref="E6:E8"/>
    <mergeCell ref="G6:G8"/>
    <mergeCell ref="H6:H8"/>
  </mergeCell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N29"/>
  <sheetViews>
    <sheetView rightToLeft="1" topLeftCell="A7" zoomScale="50" zoomScaleNormal="50" workbookViewId="0"/>
  </sheetViews>
  <sheetFormatPr defaultRowHeight="15" x14ac:dyDescent="0.25"/>
  <cols>
    <col min="1" max="1" width="20.7109375" customWidth="1"/>
    <col min="2" max="2" width="120.7109375" customWidth="1"/>
    <col min="3" max="9" width="23.7109375" customWidth="1"/>
    <col min="10" max="10" width="120.7109375" customWidth="1"/>
    <col min="12" max="12" width="9.5703125" bestFit="1" customWidth="1"/>
    <col min="13" max="15" width="9.140625" customWidth="1"/>
  </cols>
  <sheetData>
    <row r="1" spans="1:14" s="10" customFormat="1" ht="15" customHeight="1" x14ac:dyDescent="0.25">
      <c r="L1"/>
      <c r="M1"/>
      <c r="N1"/>
    </row>
    <row r="2" spans="1:14" s="4" customFormat="1" ht="35.1" customHeight="1" x14ac:dyDescent="0.25">
      <c r="B2" s="134" t="s">
        <v>157</v>
      </c>
      <c r="C2" s="134"/>
      <c r="D2" s="134"/>
      <c r="E2" s="134"/>
      <c r="F2" s="134"/>
      <c r="G2" s="134"/>
      <c r="H2" s="134"/>
      <c r="I2" s="134"/>
      <c r="J2" s="134"/>
      <c r="L2"/>
      <c r="M2"/>
      <c r="N2"/>
    </row>
    <row r="3" spans="1:14" s="4" customFormat="1" ht="35.1" customHeight="1" x14ac:dyDescent="0.25">
      <c r="A3" s="3"/>
      <c r="B3" s="134" t="s">
        <v>261</v>
      </c>
      <c r="C3" s="134"/>
      <c r="D3" s="134"/>
      <c r="E3" s="134"/>
      <c r="F3" s="134"/>
      <c r="G3" s="134"/>
      <c r="H3" s="134"/>
      <c r="I3" s="134"/>
      <c r="J3" s="134"/>
      <c r="L3"/>
      <c r="M3"/>
      <c r="N3"/>
    </row>
    <row r="4" spans="1:14" s="4" customFormat="1" ht="35.1" customHeight="1" x14ac:dyDescent="0.25">
      <c r="A4" s="3"/>
      <c r="B4" s="135" t="s">
        <v>262</v>
      </c>
      <c r="C4" s="135"/>
      <c r="D4" s="135"/>
      <c r="E4" s="135"/>
      <c r="F4" s="135"/>
      <c r="G4" s="135"/>
      <c r="H4" s="135"/>
      <c r="I4" s="135"/>
      <c r="J4" s="135"/>
      <c r="L4"/>
      <c r="M4"/>
      <c r="N4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  <c r="L5"/>
      <c r="M5"/>
      <c r="N5"/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  <c r="L6"/>
      <c r="M6"/>
      <c r="N6"/>
    </row>
    <row r="7" spans="1:14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  <c r="L7"/>
      <c r="M7"/>
      <c r="N7"/>
    </row>
    <row r="8" spans="1:14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  <c r="L8"/>
      <c r="M8"/>
      <c r="N8"/>
    </row>
    <row r="9" spans="1:14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  <c r="L9"/>
      <c r="M9"/>
      <c r="N9"/>
    </row>
    <row r="10" spans="1:14" s="10" customFormat="1" ht="120" customHeight="1" x14ac:dyDescent="0.25">
      <c r="A10" s="3"/>
      <c r="B10" s="124"/>
      <c r="C10" s="46" t="s">
        <v>285</v>
      </c>
      <c r="D10" s="127" t="s">
        <v>286</v>
      </c>
      <c r="E10" s="127" t="s">
        <v>287</v>
      </c>
      <c r="F10" s="46" t="s">
        <v>285</v>
      </c>
      <c r="G10" s="127" t="s">
        <v>286</v>
      </c>
      <c r="H10" s="127" t="s">
        <v>287</v>
      </c>
      <c r="I10" s="46" t="s">
        <v>285</v>
      </c>
      <c r="J10" s="124"/>
      <c r="L10"/>
      <c r="M10"/>
      <c r="N10"/>
    </row>
    <row r="11" spans="1:14" s="51" customFormat="1" ht="35.1" customHeight="1" x14ac:dyDescent="0.25">
      <c r="B11" s="54" t="s">
        <v>46</v>
      </c>
      <c r="C11" s="55">
        <f t="shared" ref="C11:I11" si="0">SUM(C12:C26)</f>
        <v>21821.883687312842</v>
      </c>
      <c r="D11" s="55">
        <f t="shared" si="0"/>
        <v>380.47695208208995</v>
      </c>
      <c r="E11" s="55">
        <f>SUM(E12:E26)</f>
        <v>847.83196149984008</v>
      </c>
      <c r="F11" s="55">
        <f t="shared" si="0"/>
        <v>23050.19260089477</v>
      </c>
      <c r="G11" s="55">
        <f t="shared" si="0"/>
        <v>1238.2907095876446</v>
      </c>
      <c r="H11" s="55">
        <f t="shared" si="0"/>
        <v>-83.897207059930224</v>
      </c>
      <c r="I11" s="56">
        <f t="shared" si="0"/>
        <v>24204.586103422487</v>
      </c>
      <c r="J11" s="53" t="s">
        <v>143</v>
      </c>
      <c r="L11"/>
      <c r="M11"/>
      <c r="N11"/>
    </row>
    <row r="12" spans="1:14" s="51" customFormat="1" ht="35.1" customHeight="1" x14ac:dyDescent="0.25">
      <c r="B12" s="116" t="s">
        <v>264</v>
      </c>
      <c r="C12" s="32">
        <v>3851.2559253167701</v>
      </c>
      <c r="D12" s="32">
        <v>-119.51325039437</v>
      </c>
      <c r="E12" s="32">
        <v>97.279724923839993</v>
      </c>
      <c r="F12" s="32">
        <v>3829.0223998462402</v>
      </c>
      <c r="G12" s="32">
        <v>253.30522353358683</v>
      </c>
      <c r="H12" s="32">
        <v>364.45194007036673</v>
      </c>
      <c r="I12" s="33">
        <v>4446.7795634501936</v>
      </c>
      <c r="J12" s="71" t="s">
        <v>104</v>
      </c>
      <c r="L12"/>
      <c r="M12"/>
      <c r="N12"/>
    </row>
    <row r="13" spans="1:14" s="51" customFormat="1" ht="35.1" customHeight="1" x14ac:dyDescent="0.25">
      <c r="B13" s="117" t="s">
        <v>256</v>
      </c>
      <c r="C13" s="35">
        <v>4290.9521253280145</v>
      </c>
      <c r="D13" s="35">
        <v>136.72114055307998</v>
      </c>
      <c r="E13" s="35">
        <v>-2.013583567</v>
      </c>
      <c r="F13" s="35">
        <v>4425.6596823140953</v>
      </c>
      <c r="G13" s="35">
        <v>143.18737658649636</v>
      </c>
      <c r="H13" s="35">
        <v>-212.69622307793196</v>
      </c>
      <c r="I13" s="36">
        <v>4356.1508358226602</v>
      </c>
      <c r="J13" s="72" t="s">
        <v>105</v>
      </c>
      <c r="L13"/>
      <c r="M13"/>
      <c r="N13"/>
    </row>
    <row r="14" spans="1:14" s="51" customFormat="1" ht="35.1" customHeight="1" x14ac:dyDescent="0.25">
      <c r="B14" s="116" t="s">
        <v>54</v>
      </c>
      <c r="C14" s="32">
        <v>2325.493595409624</v>
      </c>
      <c r="D14" s="32">
        <v>106.288614638</v>
      </c>
      <c r="E14" s="32">
        <v>758.354557</v>
      </c>
      <c r="F14" s="32">
        <v>3190.1367670476243</v>
      </c>
      <c r="G14" s="32">
        <v>151.741915629</v>
      </c>
      <c r="H14" s="32">
        <v>-174.27497853288949</v>
      </c>
      <c r="I14" s="33">
        <v>3167.6037041437348</v>
      </c>
      <c r="J14" s="71" t="s">
        <v>106</v>
      </c>
      <c r="L14"/>
      <c r="M14"/>
      <c r="N14"/>
    </row>
    <row r="15" spans="1:14" s="51" customFormat="1" ht="35.1" customHeight="1" x14ac:dyDescent="0.25">
      <c r="B15" s="117" t="s">
        <v>69</v>
      </c>
      <c r="C15" s="35">
        <v>2821.7626462794674</v>
      </c>
      <c r="D15" s="35">
        <v>113.44563629999999</v>
      </c>
      <c r="E15" s="35">
        <v>-35</v>
      </c>
      <c r="F15" s="35">
        <v>2900.2045825794676</v>
      </c>
      <c r="G15" s="35">
        <v>24.258893354691718</v>
      </c>
      <c r="H15" s="35">
        <v>-0.263198019214542</v>
      </c>
      <c r="I15" s="36">
        <v>2924.2002779149448</v>
      </c>
      <c r="J15" s="72" t="s">
        <v>108</v>
      </c>
      <c r="L15"/>
      <c r="M15"/>
      <c r="N15"/>
    </row>
    <row r="16" spans="1:14" s="51" customFormat="1" ht="35.1" customHeight="1" x14ac:dyDescent="0.25">
      <c r="B16" s="116" t="s">
        <v>58</v>
      </c>
      <c r="C16" s="32">
        <v>2301.4136004876441</v>
      </c>
      <c r="D16" s="32">
        <v>46.26879049171999</v>
      </c>
      <c r="E16" s="32">
        <v>-5.9186242999999994</v>
      </c>
      <c r="F16" s="32">
        <v>2341.7674666793637</v>
      </c>
      <c r="G16" s="32">
        <v>151.04491529528684</v>
      </c>
      <c r="H16" s="32">
        <v>-24.390737821647235</v>
      </c>
      <c r="I16" s="33">
        <v>2468.4216441530034</v>
      </c>
      <c r="J16" s="71" t="s">
        <v>107</v>
      </c>
      <c r="L16"/>
      <c r="M16"/>
      <c r="N16"/>
    </row>
    <row r="17" spans="2:14" s="51" customFormat="1" ht="35.1" customHeight="1" x14ac:dyDescent="0.25">
      <c r="B17" s="117" t="s">
        <v>21</v>
      </c>
      <c r="C17" s="35">
        <v>1808.085207549703</v>
      </c>
      <c r="D17" s="35">
        <v>161.26707795299998</v>
      </c>
      <c r="E17" s="35">
        <v>20</v>
      </c>
      <c r="F17" s="35">
        <v>1989.3522855027029</v>
      </c>
      <c r="G17" s="35">
        <v>34.035759684999988</v>
      </c>
      <c r="H17" s="35">
        <v>-4.47632888716727</v>
      </c>
      <c r="I17" s="36">
        <v>2018.9117163005355</v>
      </c>
      <c r="J17" s="72" t="s">
        <v>109</v>
      </c>
      <c r="L17"/>
      <c r="M17"/>
      <c r="N17"/>
    </row>
    <row r="18" spans="2:14" s="51" customFormat="1" ht="35.1" customHeight="1" x14ac:dyDescent="0.25">
      <c r="B18" s="116" t="s">
        <v>16</v>
      </c>
      <c r="C18" s="32">
        <v>1206.5983589444986</v>
      </c>
      <c r="D18" s="32">
        <v>-9.3345851000000124</v>
      </c>
      <c r="E18" s="32">
        <v>3.2020896430000003</v>
      </c>
      <c r="F18" s="32">
        <v>1200.4658634874986</v>
      </c>
      <c r="G18" s="32">
        <v>98.044968043546675</v>
      </c>
      <c r="H18" s="32">
        <v>113.42316580270483</v>
      </c>
      <c r="I18" s="33">
        <v>1411.9339973337501</v>
      </c>
      <c r="J18" s="71" t="s">
        <v>112</v>
      </c>
      <c r="L18"/>
      <c r="M18"/>
      <c r="N18"/>
    </row>
    <row r="19" spans="2:14" s="51" customFormat="1" ht="35.1" customHeight="1" x14ac:dyDescent="0.25">
      <c r="B19" s="117" t="s">
        <v>19</v>
      </c>
      <c r="C19" s="35">
        <v>1024.3070923487503</v>
      </c>
      <c r="D19" s="35">
        <v>-45.224344433170039</v>
      </c>
      <c r="E19" s="35">
        <v>0.14849980000000004</v>
      </c>
      <c r="F19" s="35">
        <v>979.23124771558059</v>
      </c>
      <c r="G19" s="35">
        <v>135.49990066621413</v>
      </c>
      <c r="H19" s="35">
        <v>108.6904253843786</v>
      </c>
      <c r="I19" s="36">
        <v>1223.4215737661734</v>
      </c>
      <c r="J19" s="72" t="s">
        <v>111</v>
      </c>
      <c r="L19"/>
      <c r="M19"/>
      <c r="N19"/>
    </row>
    <row r="20" spans="2:14" s="51" customFormat="1" ht="35.1" customHeight="1" x14ac:dyDescent="0.25">
      <c r="B20" s="116" t="s">
        <v>15</v>
      </c>
      <c r="C20" s="32">
        <v>770.36520034673333</v>
      </c>
      <c r="D20" s="32">
        <v>40.934714538880002</v>
      </c>
      <c r="E20" s="32">
        <v>-0.330785</v>
      </c>
      <c r="F20" s="32">
        <v>810.96912988561303</v>
      </c>
      <c r="G20" s="32">
        <v>16.267965825999998</v>
      </c>
      <c r="H20" s="32">
        <v>3.5555130203377958</v>
      </c>
      <c r="I20" s="33">
        <v>830.79260873195085</v>
      </c>
      <c r="J20" s="71" t="s">
        <v>114</v>
      </c>
      <c r="L20"/>
      <c r="M20"/>
      <c r="N20"/>
    </row>
    <row r="21" spans="2:14" s="51" customFormat="1" ht="35.1" customHeight="1" x14ac:dyDescent="0.25">
      <c r="B21" s="117" t="s">
        <v>18</v>
      </c>
      <c r="C21" s="35">
        <v>761.40480370936507</v>
      </c>
      <c r="D21" s="35">
        <v>-10.909647192670004</v>
      </c>
      <c r="E21" s="35">
        <v>11.771637</v>
      </c>
      <c r="F21" s="35">
        <v>762.26679351669509</v>
      </c>
      <c r="G21" s="35">
        <v>20.304298327939566</v>
      </c>
      <c r="H21" s="35">
        <v>-105.54825605823633</v>
      </c>
      <c r="I21" s="36">
        <v>677.02283578639833</v>
      </c>
      <c r="J21" s="72" t="s">
        <v>113</v>
      </c>
      <c r="L21"/>
      <c r="M21"/>
      <c r="N21"/>
    </row>
    <row r="22" spans="2:14" s="51" customFormat="1" ht="35.1" customHeight="1" x14ac:dyDescent="0.25">
      <c r="B22" s="116" t="s">
        <v>17</v>
      </c>
      <c r="C22" s="32">
        <v>450.59232027314198</v>
      </c>
      <c r="D22" s="32">
        <v>-13.9062030919</v>
      </c>
      <c r="E22" s="32">
        <v>-0.11394</v>
      </c>
      <c r="F22" s="32">
        <v>436.57217718124195</v>
      </c>
      <c r="G22" s="32">
        <v>32.634094664638766</v>
      </c>
      <c r="H22" s="32">
        <v>-2.0875142745964039</v>
      </c>
      <c r="I22" s="33">
        <v>467.11875757128433</v>
      </c>
      <c r="J22" s="71" t="s">
        <v>110</v>
      </c>
      <c r="L22"/>
      <c r="M22"/>
      <c r="N22"/>
    </row>
    <row r="23" spans="2:14" s="51" customFormat="1" ht="35.1" customHeight="1" x14ac:dyDescent="0.25">
      <c r="B23" s="117" t="s">
        <v>44</v>
      </c>
      <c r="C23" s="35">
        <v>111.13228481662573</v>
      </c>
      <c r="D23" s="35">
        <v>0.62053999999999998</v>
      </c>
      <c r="E23" s="35">
        <v>0</v>
      </c>
      <c r="F23" s="35">
        <v>111.75282481662573</v>
      </c>
      <c r="G23" s="35">
        <v>-4.357185528000004</v>
      </c>
      <c r="H23" s="35">
        <v>-0.34417735119932252</v>
      </c>
      <c r="I23" s="36">
        <v>107.05146193742641</v>
      </c>
      <c r="J23" s="72" t="s">
        <v>115</v>
      </c>
      <c r="L23"/>
      <c r="M23"/>
      <c r="N23"/>
    </row>
    <row r="24" spans="2:14" s="51" customFormat="1" ht="35.1" customHeight="1" x14ac:dyDescent="0.25">
      <c r="B24" s="116" t="s">
        <v>43</v>
      </c>
      <c r="C24" s="32">
        <v>23.021354721965491</v>
      </c>
      <c r="D24" s="32">
        <v>-0.53624128048000008</v>
      </c>
      <c r="E24" s="32">
        <v>0</v>
      </c>
      <c r="F24" s="32">
        <v>22.485113441485499</v>
      </c>
      <c r="G24" s="32">
        <v>31.911320338253805</v>
      </c>
      <c r="H24" s="32">
        <v>0.34255068516436893</v>
      </c>
      <c r="I24" s="33">
        <v>54.738984464903673</v>
      </c>
      <c r="J24" s="71" t="s">
        <v>117</v>
      </c>
      <c r="L24"/>
      <c r="M24"/>
      <c r="N24"/>
    </row>
    <row r="25" spans="2:14" s="51" customFormat="1" ht="35.1" customHeight="1" x14ac:dyDescent="0.25">
      <c r="B25" s="117" t="s">
        <v>20</v>
      </c>
      <c r="C25" s="35">
        <v>51.715060160323169</v>
      </c>
      <c r="D25" s="35">
        <v>-25.633849900000001</v>
      </c>
      <c r="E25" s="35">
        <v>0</v>
      </c>
      <c r="F25" s="35">
        <v>26.081210260323171</v>
      </c>
      <c r="G25" s="35">
        <v>0.4138481649900001</v>
      </c>
      <c r="H25" s="35">
        <v>-0.27938800000000141</v>
      </c>
      <c r="I25" s="36">
        <v>26.215670425313171</v>
      </c>
      <c r="J25" s="72" t="s">
        <v>116</v>
      </c>
      <c r="L25"/>
      <c r="M25"/>
      <c r="N25"/>
    </row>
    <row r="26" spans="2:14" s="51" customFormat="1" ht="35.1" customHeight="1" x14ac:dyDescent="0.25">
      <c r="B26" s="118" t="s">
        <v>45</v>
      </c>
      <c r="C26" s="38">
        <v>23.784111620213793</v>
      </c>
      <c r="D26" s="38">
        <v>-1.1441E-2</v>
      </c>
      <c r="E26" s="38">
        <v>0.45238600000000001</v>
      </c>
      <c r="F26" s="38">
        <v>24.225056620213795</v>
      </c>
      <c r="G26" s="38">
        <v>149.99741499999999</v>
      </c>
      <c r="H26" s="38">
        <v>-150</v>
      </c>
      <c r="I26" s="39">
        <v>24.222471620213796</v>
      </c>
      <c r="J26" s="74" t="s">
        <v>239</v>
      </c>
      <c r="L26"/>
      <c r="M26"/>
      <c r="N26"/>
    </row>
    <row r="27" spans="2:14" ht="9.9499999999999993" customHeight="1" x14ac:dyDescent="0.25"/>
    <row r="28" spans="2:14" ht="30" customHeight="1" x14ac:dyDescent="0.25">
      <c r="B28" s="47" t="s">
        <v>242</v>
      </c>
      <c r="C28" s="8"/>
      <c r="D28" s="8"/>
      <c r="E28" s="8"/>
      <c r="F28" s="8"/>
      <c r="G28" s="8"/>
      <c r="H28" s="10"/>
      <c r="I28" s="10"/>
      <c r="J28" s="111" t="s">
        <v>243</v>
      </c>
    </row>
    <row r="29" spans="2:14" ht="30" customHeight="1" x14ac:dyDescent="0.25">
      <c r="B29" s="47" t="s">
        <v>246</v>
      </c>
      <c r="E29" s="10"/>
      <c r="F29" s="10"/>
      <c r="J29" s="111" t="s">
        <v>255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R161"/>
  <sheetViews>
    <sheetView rightToLeft="1" topLeftCell="A4" zoomScale="50" zoomScaleNormal="50" workbookViewId="0"/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  <col min="12" max="12" width="11.7109375" customWidth="1"/>
    <col min="13" max="13" width="14.5703125" customWidth="1"/>
  </cols>
  <sheetData>
    <row r="1" spans="1:18" s="10" customFormat="1" ht="15" customHeight="1" x14ac:dyDescent="0.25"/>
    <row r="2" spans="1:18" s="4" customFormat="1" ht="35.1" customHeight="1" x14ac:dyDescent="0.25">
      <c r="B2" s="134" t="s">
        <v>263</v>
      </c>
      <c r="C2" s="134"/>
      <c r="D2" s="134"/>
      <c r="E2" s="134"/>
      <c r="F2" s="134"/>
      <c r="G2" s="134"/>
      <c r="H2" s="134"/>
      <c r="I2" s="134"/>
      <c r="J2" s="134"/>
    </row>
    <row r="3" spans="1:18" s="4" customFormat="1" ht="35.1" customHeight="1" x14ac:dyDescent="0.25">
      <c r="A3" s="3"/>
      <c r="B3" s="134" t="s">
        <v>273</v>
      </c>
      <c r="C3" s="134"/>
      <c r="D3" s="134"/>
      <c r="E3" s="134"/>
      <c r="F3" s="134"/>
      <c r="G3" s="134"/>
      <c r="H3" s="134"/>
      <c r="I3" s="134"/>
      <c r="J3" s="134"/>
    </row>
    <row r="4" spans="1:18" s="4" customFormat="1" ht="35.1" customHeight="1" x14ac:dyDescent="0.25">
      <c r="A4" s="3"/>
      <c r="B4" s="135" t="s">
        <v>272</v>
      </c>
      <c r="C4" s="135"/>
      <c r="D4" s="135"/>
      <c r="E4" s="135"/>
      <c r="F4" s="135"/>
      <c r="G4" s="135"/>
      <c r="H4" s="135"/>
      <c r="I4" s="135"/>
      <c r="J4" s="135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8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8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8" s="10" customFormat="1" ht="120" customHeight="1" x14ac:dyDescent="0.25">
      <c r="A10" s="3"/>
      <c r="B10" s="124"/>
      <c r="C10" s="46" t="s">
        <v>285</v>
      </c>
      <c r="D10" s="127" t="s">
        <v>286</v>
      </c>
      <c r="E10" s="127" t="s">
        <v>287</v>
      </c>
      <c r="F10" s="46" t="s">
        <v>285</v>
      </c>
      <c r="G10" s="127" t="s">
        <v>286</v>
      </c>
      <c r="H10" s="127" t="s">
        <v>287</v>
      </c>
      <c r="I10" s="46" t="s">
        <v>285</v>
      </c>
      <c r="J10" s="124"/>
    </row>
    <row r="11" spans="1:18" s="51" customFormat="1" ht="35.1" customHeight="1" x14ac:dyDescent="0.25">
      <c r="A11"/>
      <c r="B11" s="54" t="s">
        <v>46</v>
      </c>
      <c r="C11" s="55">
        <f>SUM(C12:C28)</f>
        <v>21821.883687312842</v>
      </c>
      <c r="D11" s="55">
        <f t="shared" ref="D11:I11" si="0">SUM(D12:D28)</f>
        <v>380.47695208208995</v>
      </c>
      <c r="E11" s="55">
        <f t="shared" si="0"/>
        <v>847.83196149984008</v>
      </c>
      <c r="F11" s="55">
        <f t="shared" si="0"/>
        <v>23050.19260089477</v>
      </c>
      <c r="G11" s="55">
        <f t="shared" si="0"/>
        <v>1238.2907095876446</v>
      </c>
      <c r="H11" s="55">
        <f t="shared" si="0"/>
        <v>-83.897207059930196</v>
      </c>
      <c r="I11" s="55">
        <f t="shared" si="0"/>
        <v>24204.586103422484</v>
      </c>
      <c r="J11" s="53" t="s">
        <v>143</v>
      </c>
      <c r="K11" s="52"/>
      <c r="L11"/>
      <c r="M11"/>
    </row>
    <row r="12" spans="1:18" s="51" customFormat="1" ht="35.1" customHeight="1" x14ac:dyDescent="0.25">
      <c r="A12"/>
      <c r="B12" s="57" t="s">
        <v>288</v>
      </c>
      <c r="C12" s="32">
        <v>3448.0668643847785</v>
      </c>
      <c r="D12" s="32">
        <v>89.90323135827002</v>
      </c>
      <c r="E12" s="32">
        <v>12.123726699999999</v>
      </c>
      <c r="F12" s="32">
        <v>3550.0938224430479</v>
      </c>
      <c r="G12" s="32">
        <v>153.80382157688913</v>
      </c>
      <c r="H12" s="32">
        <v>-31.6763170952498</v>
      </c>
      <c r="I12" s="32">
        <v>3672.2213269246872</v>
      </c>
      <c r="J12" s="71" t="s">
        <v>158</v>
      </c>
      <c r="K12" s="52"/>
      <c r="L12"/>
      <c r="M12"/>
      <c r="N12" s="52"/>
      <c r="O12" s="52"/>
      <c r="P12" s="52"/>
      <c r="Q12" s="52"/>
      <c r="R12" s="52"/>
    </row>
    <row r="13" spans="1:18" s="51" customFormat="1" ht="35.1" customHeight="1" x14ac:dyDescent="0.25">
      <c r="A13"/>
      <c r="B13" s="58" t="s">
        <v>32</v>
      </c>
      <c r="C13" s="35">
        <v>2185.6654047406096</v>
      </c>
      <c r="D13" s="35">
        <v>-30.957482862430002</v>
      </c>
      <c r="E13" s="35">
        <v>51.475531129999993</v>
      </c>
      <c r="F13" s="35">
        <v>2206.1834530081801</v>
      </c>
      <c r="G13" s="35">
        <v>165.72256322855227</v>
      </c>
      <c r="H13" s="35">
        <v>-7.9471436084973845</v>
      </c>
      <c r="I13" s="35">
        <v>2363.958872628235</v>
      </c>
      <c r="J13" s="72" t="s">
        <v>161</v>
      </c>
      <c r="K13" s="52"/>
      <c r="L13"/>
      <c r="M13"/>
      <c r="N13" s="52"/>
      <c r="O13" s="52"/>
      <c r="P13" s="52"/>
      <c r="Q13" s="52"/>
      <c r="R13" s="52"/>
    </row>
    <row r="14" spans="1:18" s="51" customFormat="1" ht="35.1" customHeight="1" x14ac:dyDescent="0.25">
      <c r="A14"/>
      <c r="B14" s="57" t="s">
        <v>289</v>
      </c>
      <c r="C14" s="32">
        <v>1423.4587274594342</v>
      </c>
      <c r="D14" s="32">
        <v>46.363542585440008</v>
      </c>
      <c r="E14" s="32">
        <v>2.8183649220000002</v>
      </c>
      <c r="F14" s="32">
        <v>1472.6406349668741</v>
      </c>
      <c r="G14" s="32">
        <v>168.06330697928908</v>
      </c>
      <c r="H14" s="32">
        <v>45.953410534593814</v>
      </c>
      <c r="I14" s="32">
        <v>1686.657352480757</v>
      </c>
      <c r="J14" s="71" t="s">
        <v>163</v>
      </c>
      <c r="K14" s="52"/>
      <c r="L14"/>
      <c r="M14"/>
      <c r="N14" s="52"/>
      <c r="O14" s="52"/>
      <c r="P14" s="52"/>
      <c r="Q14" s="52"/>
      <c r="R14" s="52"/>
    </row>
    <row r="15" spans="1:18" s="51" customFormat="1" ht="35.1" customHeight="1" x14ac:dyDescent="0.25">
      <c r="A15"/>
      <c r="B15" s="58" t="s">
        <v>22</v>
      </c>
      <c r="C15" s="35">
        <v>1334.3789877521797</v>
      </c>
      <c r="D15" s="35">
        <v>-7.9581458471099875</v>
      </c>
      <c r="E15" s="35">
        <v>9.2105220359999986</v>
      </c>
      <c r="F15" s="35">
        <v>1335.63136394107</v>
      </c>
      <c r="G15" s="35">
        <v>19.375888172817756</v>
      </c>
      <c r="H15" s="35">
        <v>118.73574674066222</v>
      </c>
      <c r="I15" s="35">
        <v>1473.74299885455</v>
      </c>
      <c r="J15" s="72" t="s">
        <v>160</v>
      </c>
      <c r="K15" s="52"/>
      <c r="L15"/>
      <c r="M15"/>
      <c r="N15" s="52"/>
      <c r="O15" s="52"/>
      <c r="P15" s="52"/>
      <c r="Q15" s="52"/>
      <c r="R15" s="52"/>
    </row>
    <row r="16" spans="1:18" s="51" customFormat="1" ht="35.1" customHeight="1" x14ac:dyDescent="0.25">
      <c r="A16"/>
      <c r="B16" s="57" t="s">
        <v>35</v>
      </c>
      <c r="C16" s="32">
        <v>976.3761380200001</v>
      </c>
      <c r="D16" s="32">
        <v>68.076815019999998</v>
      </c>
      <c r="E16" s="32">
        <v>421.17176000000001</v>
      </c>
      <c r="F16" s="32">
        <v>1465.6247130399997</v>
      </c>
      <c r="G16" s="32">
        <v>77.404657999999998</v>
      </c>
      <c r="H16" s="32">
        <v>-88.901995184651184</v>
      </c>
      <c r="I16" s="32">
        <v>1454.1273758553484</v>
      </c>
      <c r="J16" s="71" t="s">
        <v>166</v>
      </c>
      <c r="K16" s="52"/>
      <c r="L16"/>
      <c r="M16"/>
      <c r="N16" s="52"/>
      <c r="O16" s="52"/>
      <c r="P16" s="52"/>
      <c r="Q16" s="52"/>
      <c r="R16" s="52"/>
    </row>
    <row r="17" spans="1:18" s="51" customFormat="1" ht="35.1" customHeight="1" x14ac:dyDescent="0.25">
      <c r="A17"/>
      <c r="B17" s="58" t="s">
        <v>34</v>
      </c>
      <c r="C17" s="35">
        <v>1141.7294288429996</v>
      </c>
      <c r="D17" s="35">
        <v>84.398937676000003</v>
      </c>
      <c r="E17" s="35">
        <v>208.48792</v>
      </c>
      <c r="F17" s="35">
        <v>1434.6162865190001</v>
      </c>
      <c r="G17" s="35">
        <v>58.628067201</v>
      </c>
      <c r="H17" s="35">
        <v>-217.29202713779085</v>
      </c>
      <c r="I17" s="35">
        <v>1275.9523265822088</v>
      </c>
      <c r="J17" s="72" t="s">
        <v>164</v>
      </c>
      <c r="K17" s="52"/>
      <c r="L17"/>
      <c r="M17"/>
      <c r="N17" s="52"/>
      <c r="O17" s="52"/>
      <c r="P17" s="52"/>
      <c r="Q17" s="52"/>
      <c r="R17" s="52"/>
    </row>
    <row r="18" spans="1:18" s="51" customFormat="1" ht="35.1" customHeight="1" x14ac:dyDescent="0.25">
      <c r="A18"/>
      <c r="B18" s="57" t="s">
        <v>290</v>
      </c>
      <c r="C18" s="32">
        <v>1318.9926977538521</v>
      </c>
      <c r="D18" s="32">
        <v>-112.68804623832</v>
      </c>
      <c r="E18" s="32">
        <v>0</v>
      </c>
      <c r="F18" s="32">
        <v>1206.304651515532</v>
      </c>
      <c r="G18" s="32">
        <v>-2.8312975821124615</v>
      </c>
      <c r="H18" s="32">
        <v>12.580501114418873</v>
      </c>
      <c r="I18" s="32">
        <v>1216.0538550478384</v>
      </c>
      <c r="J18" s="71" t="s">
        <v>291</v>
      </c>
      <c r="K18" s="52"/>
      <c r="L18"/>
      <c r="M18"/>
      <c r="N18" s="52"/>
      <c r="O18" s="52"/>
      <c r="P18" s="52"/>
      <c r="Q18" s="52"/>
      <c r="R18" s="52"/>
    </row>
    <row r="19" spans="1:18" s="51" customFormat="1" ht="35.1" customHeight="1" x14ac:dyDescent="0.25">
      <c r="A19"/>
      <c r="B19" s="58" t="s">
        <v>25</v>
      </c>
      <c r="C19" s="35">
        <v>1112.4861301328947</v>
      </c>
      <c r="D19" s="35">
        <v>-3.8970215954999996</v>
      </c>
      <c r="E19" s="35">
        <v>33.997755814000065</v>
      </c>
      <c r="F19" s="35">
        <v>1142.5868643513948</v>
      </c>
      <c r="G19" s="35">
        <v>63.566404943125207</v>
      </c>
      <c r="H19" s="35">
        <v>-131.16292004746285</v>
      </c>
      <c r="I19" s="35">
        <v>1074.9903492470571</v>
      </c>
      <c r="J19" s="72" t="s">
        <v>162</v>
      </c>
      <c r="K19" s="52"/>
      <c r="L19"/>
      <c r="M19"/>
      <c r="N19" s="52"/>
      <c r="O19" s="52"/>
      <c r="P19" s="52"/>
      <c r="Q19" s="52"/>
      <c r="R19" s="52"/>
    </row>
    <row r="20" spans="1:18" s="51" customFormat="1" ht="35.1" customHeight="1" x14ac:dyDescent="0.25">
      <c r="A20"/>
      <c r="B20" s="57" t="s">
        <v>33</v>
      </c>
      <c r="C20" s="32">
        <v>787.12993849999998</v>
      </c>
      <c r="D20" s="32">
        <v>21.017832525479999</v>
      </c>
      <c r="E20" s="32">
        <v>28.859712859999998</v>
      </c>
      <c r="F20" s="32">
        <v>837.00748390000001</v>
      </c>
      <c r="G20" s="32">
        <v>24.211087967347428</v>
      </c>
      <c r="H20" s="32">
        <v>-14.891908741480663</v>
      </c>
      <c r="I20" s="32">
        <v>846.32666312586673</v>
      </c>
      <c r="J20" s="71" t="s">
        <v>171</v>
      </c>
      <c r="K20" s="52"/>
      <c r="L20"/>
      <c r="M20"/>
      <c r="N20" s="52"/>
      <c r="O20" s="52"/>
      <c r="P20" s="52"/>
      <c r="Q20" s="52"/>
      <c r="R20" s="52"/>
    </row>
    <row r="21" spans="1:18" s="51" customFormat="1" ht="35.1" customHeight="1" x14ac:dyDescent="0.25">
      <c r="A21"/>
      <c r="B21" s="58" t="s">
        <v>28</v>
      </c>
      <c r="C21" s="35">
        <v>489.65870357870006</v>
      </c>
      <c r="D21" s="35">
        <v>-0.5646750135000006</v>
      </c>
      <c r="E21" s="35">
        <v>-1.5112270000000001</v>
      </c>
      <c r="F21" s="35">
        <v>487.58280156520004</v>
      </c>
      <c r="G21" s="35">
        <v>14.174896504031528</v>
      </c>
      <c r="H21" s="35">
        <v>110.32697302470964</v>
      </c>
      <c r="I21" s="35">
        <v>612.08467109394121</v>
      </c>
      <c r="J21" s="72" t="s">
        <v>165</v>
      </c>
      <c r="K21" s="52"/>
      <c r="L21"/>
      <c r="M21"/>
      <c r="N21" s="52"/>
      <c r="O21" s="52"/>
      <c r="P21" s="52"/>
      <c r="Q21" s="52"/>
      <c r="R21" s="52"/>
    </row>
    <row r="22" spans="1:18" s="51" customFormat="1" ht="35.1" customHeight="1" x14ac:dyDescent="0.25">
      <c r="A22"/>
      <c r="B22" s="57" t="s">
        <v>55</v>
      </c>
      <c r="C22" s="32">
        <v>533.80967284680003</v>
      </c>
      <c r="D22" s="32">
        <v>13.835655903419999</v>
      </c>
      <c r="E22" s="32">
        <v>-5.5652850000000003</v>
      </c>
      <c r="F22" s="32">
        <v>542.08004375021994</v>
      </c>
      <c r="G22" s="32">
        <v>68.470240254981988</v>
      </c>
      <c r="H22" s="32">
        <v>-23.837883671375081</v>
      </c>
      <c r="I22" s="32">
        <v>586.71240033382685</v>
      </c>
      <c r="J22" s="71" t="s">
        <v>168</v>
      </c>
      <c r="K22" s="52"/>
      <c r="L22"/>
      <c r="M22"/>
      <c r="N22" s="52"/>
      <c r="O22" s="52"/>
      <c r="P22" s="52"/>
      <c r="Q22" s="52"/>
      <c r="R22" s="52"/>
    </row>
    <row r="23" spans="1:18" s="51" customFormat="1" ht="35.1" customHeight="1" x14ac:dyDescent="0.25">
      <c r="A23"/>
      <c r="B23" s="58" t="s">
        <v>62</v>
      </c>
      <c r="C23" s="35">
        <v>443.58229530979997</v>
      </c>
      <c r="D23" s="35">
        <v>37.338116415000002</v>
      </c>
      <c r="E23" s="35">
        <v>3.240171643</v>
      </c>
      <c r="F23" s="35">
        <v>484.16058336779997</v>
      </c>
      <c r="G23" s="35">
        <v>-1.6532486783599984</v>
      </c>
      <c r="H23" s="35">
        <v>-9.8507215282524516</v>
      </c>
      <c r="I23" s="35">
        <v>472.65661316118747</v>
      </c>
      <c r="J23" s="72" t="s">
        <v>167</v>
      </c>
      <c r="K23" s="52"/>
      <c r="L23"/>
      <c r="M23"/>
      <c r="N23" s="52"/>
      <c r="O23" s="52"/>
      <c r="P23" s="52"/>
      <c r="Q23" s="52"/>
      <c r="R23" s="52"/>
    </row>
    <row r="24" spans="1:18" s="51" customFormat="1" ht="35.1" customHeight="1" x14ac:dyDescent="0.25">
      <c r="A24"/>
      <c r="B24" s="57" t="s">
        <v>30</v>
      </c>
      <c r="C24" s="32">
        <v>474.52061137233335</v>
      </c>
      <c r="D24" s="32">
        <v>-26.3885519</v>
      </c>
      <c r="E24" s="32">
        <v>0</v>
      </c>
      <c r="F24" s="32">
        <v>448.13205947233337</v>
      </c>
      <c r="G24" s="32">
        <v>7.5910093566353254</v>
      </c>
      <c r="H24" s="32">
        <v>-14.108566863662267</v>
      </c>
      <c r="I24" s="32">
        <v>441.61450196530649</v>
      </c>
      <c r="J24" s="71" t="s">
        <v>169</v>
      </c>
      <c r="K24" s="52"/>
      <c r="L24"/>
      <c r="M24"/>
      <c r="N24" s="52"/>
      <c r="O24" s="52"/>
      <c r="P24" s="52"/>
      <c r="Q24" s="52"/>
      <c r="R24" s="52"/>
    </row>
    <row r="25" spans="1:18" s="51" customFormat="1" ht="35.1" customHeight="1" x14ac:dyDescent="0.25">
      <c r="A25"/>
      <c r="B25" s="58" t="s">
        <v>50</v>
      </c>
      <c r="C25" s="35">
        <v>512.90163281707009</v>
      </c>
      <c r="D25" s="35">
        <v>-121.36198500038999</v>
      </c>
      <c r="E25" s="35">
        <v>2.6108939988400004</v>
      </c>
      <c r="F25" s="35">
        <v>394.15054181552006</v>
      </c>
      <c r="G25" s="35">
        <v>8.3829984727169435</v>
      </c>
      <c r="H25" s="35">
        <v>-3.4847599256332211</v>
      </c>
      <c r="I25" s="35">
        <v>399.04878036260374</v>
      </c>
      <c r="J25" s="72" t="s">
        <v>172</v>
      </c>
      <c r="K25" s="52"/>
      <c r="L25"/>
      <c r="M25"/>
      <c r="N25" s="52"/>
      <c r="O25" s="52"/>
      <c r="P25" s="52"/>
      <c r="Q25" s="52"/>
      <c r="R25" s="52"/>
    </row>
    <row r="26" spans="1:18" s="51" customFormat="1" ht="35.1" customHeight="1" x14ac:dyDescent="0.25">
      <c r="A26"/>
      <c r="B26" s="57" t="s">
        <v>23</v>
      </c>
      <c r="C26" s="32">
        <v>368.19151871659989</v>
      </c>
      <c r="D26" s="32">
        <v>1.3700745470000011</v>
      </c>
      <c r="E26" s="32">
        <v>0</v>
      </c>
      <c r="F26" s="32">
        <v>369.56159326359989</v>
      </c>
      <c r="G26" s="32">
        <v>6.6369732046800189</v>
      </c>
      <c r="H26" s="32">
        <v>0.23078180417274452</v>
      </c>
      <c r="I26" s="32">
        <v>376.42934827245261</v>
      </c>
      <c r="J26" s="71" t="s">
        <v>170</v>
      </c>
      <c r="K26" s="52"/>
      <c r="L26"/>
      <c r="M26"/>
      <c r="N26" s="52"/>
      <c r="O26" s="52"/>
      <c r="P26" s="52"/>
      <c r="Q26" s="52"/>
      <c r="R26" s="52"/>
    </row>
    <row r="27" spans="1:18" s="51" customFormat="1" ht="35.1" customHeight="1" x14ac:dyDescent="0.25">
      <c r="A27"/>
      <c r="B27" s="58" t="s">
        <v>27</v>
      </c>
      <c r="C27" s="35">
        <v>257.01919181000005</v>
      </c>
      <c r="D27" s="35">
        <v>50.793757156999995</v>
      </c>
      <c r="E27" s="35">
        <v>0</v>
      </c>
      <c r="F27" s="35">
        <v>307.81294896700001</v>
      </c>
      <c r="G27" s="35">
        <v>4.2757342640250915</v>
      </c>
      <c r="H27" s="35">
        <v>-0.40293931825096041</v>
      </c>
      <c r="I27" s="35">
        <v>311.65684391277415</v>
      </c>
      <c r="J27" s="72" t="s">
        <v>173</v>
      </c>
      <c r="K27" s="52"/>
      <c r="L27"/>
      <c r="M27"/>
      <c r="N27" s="52"/>
      <c r="O27" s="52"/>
      <c r="P27" s="52"/>
      <c r="Q27" s="52"/>
      <c r="R27" s="52"/>
    </row>
    <row r="28" spans="1:18" s="51" customFormat="1" ht="35.1" customHeight="1" x14ac:dyDescent="0.25">
      <c r="A28"/>
      <c r="B28" s="73" t="s">
        <v>68</v>
      </c>
      <c r="C28" s="38">
        <v>5013.9157432747897</v>
      </c>
      <c r="D28" s="38">
        <v>271.19489735172994</v>
      </c>
      <c r="E28" s="38">
        <v>80.912114396000078</v>
      </c>
      <c r="F28" s="38">
        <v>5366.0227550079999</v>
      </c>
      <c r="G28" s="38">
        <v>402.46760572202527</v>
      </c>
      <c r="H28" s="38">
        <v>171.83256284381923</v>
      </c>
      <c r="I28" s="38">
        <v>5940.3518235738484</v>
      </c>
      <c r="J28" s="74" t="s">
        <v>199</v>
      </c>
      <c r="K28" s="52"/>
      <c r="L28"/>
      <c r="M28"/>
      <c r="N28" s="52"/>
      <c r="O28" s="52"/>
      <c r="P28" s="52"/>
      <c r="Q28" s="52"/>
      <c r="R28" s="52"/>
    </row>
    <row r="29" spans="1:18" ht="9.9499999999999993" customHeight="1" x14ac:dyDescent="0.25"/>
    <row r="30" spans="1:18" ht="30" customHeight="1" x14ac:dyDescent="0.25">
      <c r="B30" s="47" t="s">
        <v>242</v>
      </c>
      <c r="C30" s="8"/>
      <c r="D30" s="8"/>
      <c r="E30" s="8"/>
      <c r="F30" s="8"/>
      <c r="G30" s="8"/>
      <c r="H30" s="8"/>
      <c r="I30" s="8"/>
      <c r="J30" s="111" t="s">
        <v>243</v>
      </c>
    </row>
    <row r="31" spans="1:18" ht="30" customHeight="1" x14ac:dyDescent="0.25">
      <c r="B31" s="47" t="s">
        <v>246</v>
      </c>
      <c r="J31" s="111" t="s">
        <v>255</v>
      </c>
    </row>
    <row r="34" spans="3:3" x14ac:dyDescent="0.25">
      <c r="C34" s="8"/>
    </row>
    <row r="35" spans="3:3" x14ac:dyDescent="0.25">
      <c r="C35" s="8"/>
    </row>
    <row r="36" spans="3:3" x14ac:dyDescent="0.25">
      <c r="C36" s="8"/>
    </row>
    <row r="37" spans="3:3" x14ac:dyDescent="0.25">
      <c r="C37" s="8"/>
    </row>
    <row r="38" spans="3:3" x14ac:dyDescent="0.25">
      <c r="C38" s="8"/>
    </row>
    <row r="39" spans="3:3" x14ac:dyDescent="0.25">
      <c r="C39" s="8"/>
    </row>
    <row r="40" spans="3:3" x14ac:dyDescent="0.25">
      <c r="C40" s="8"/>
    </row>
    <row r="41" spans="3:3" x14ac:dyDescent="0.25">
      <c r="C41" s="8"/>
    </row>
    <row r="42" spans="3:3" x14ac:dyDescent="0.25">
      <c r="C42" s="8"/>
    </row>
    <row r="43" spans="3:3" x14ac:dyDescent="0.25">
      <c r="C43" s="8"/>
    </row>
    <row r="44" spans="3:3" x14ac:dyDescent="0.25">
      <c r="C44" s="8"/>
    </row>
    <row r="45" spans="3:3" x14ac:dyDescent="0.25">
      <c r="C45" s="8"/>
    </row>
    <row r="46" spans="3:3" x14ac:dyDescent="0.25">
      <c r="C46" s="8"/>
    </row>
    <row r="47" spans="3:3" x14ac:dyDescent="0.25">
      <c r="C47" s="8"/>
    </row>
    <row r="48" spans="3:3" x14ac:dyDescent="0.25">
      <c r="C48" s="8"/>
    </row>
    <row r="49" spans="3:3" x14ac:dyDescent="0.25">
      <c r="C49" s="8"/>
    </row>
    <row r="50" spans="3:3" x14ac:dyDescent="0.25">
      <c r="C50" s="8"/>
    </row>
    <row r="51" spans="3:3" x14ac:dyDescent="0.25">
      <c r="C51" s="8"/>
    </row>
    <row r="52" spans="3:3" x14ac:dyDescent="0.25">
      <c r="C52" s="8"/>
    </row>
    <row r="53" spans="3:3" x14ac:dyDescent="0.25">
      <c r="C53" s="8"/>
    </row>
    <row r="54" spans="3:3" x14ac:dyDescent="0.25">
      <c r="C54" s="8"/>
    </row>
    <row r="55" spans="3:3" x14ac:dyDescent="0.25">
      <c r="C55" s="8"/>
    </row>
    <row r="56" spans="3:3" x14ac:dyDescent="0.25">
      <c r="C56" s="8"/>
    </row>
    <row r="57" spans="3:3" x14ac:dyDescent="0.25">
      <c r="C57" s="8"/>
    </row>
    <row r="58" spans="3:3" x14ac:dyDescent="0.25">
      <c r="C58" s="8"/>
    </row>
    <row r="59" spans="3:3" x14ac:dyDescent="0.25">
      <c r="C59" s="8"/>
    </row>
    <row r="60" spans="3:3" x14ac:dyDescent="0.25">
      <c r="C60" s="8"/>
    </row>
    <row r="61" spans="3:3" x14ac:dyDescent="0.25">
      <c r="C61" s="8"/>
    </row>
    <row r="62" spans="3:3" x14ac:dyDescent="0.25">
      <c r="C62" s="8"/>
    </row>
    <row r="63" spans="3:3" x14ac:dyDescent="0.25">
      <c r="C63" s="8"/>
    </row>
    <row r="64" spans="3:3" x14ac:dyDescent="0.25">
      <c r="C64" s="8"/>
    </row>
    <row r="65" spans="3:3" x14ac:dyDescent="0.25">
      <c r="C65" s="8"/>
    </row>
    <row r="66" spans="3:3" x14ac:dyDescent="0.25">
      <c r="C66" s="8"/>
    </row>
    <row r="67" spans="3:3" x14ac:dyDescent="0.25">
      <c r="C67" s="8"/>
    </row>
    <row r="68" spans="3:3" x14ac:dyDescent="0.25">
      <c r="C68" s="8"/>
    </row>
    <row r="69" spans="3:3" x14ac:dyDescent="0.25">
      <c r="C69" s="8"/>
    </row>
    <row r="70" spans="3:3" x14ac:dyDescent="0.25">
      <c r="C70" s="8"/>
    </row>
    <row r="71" spans="3:3" x14ac:dyDescent="0.25">
      <c r="C71" s="8"/>
    </row>
    <row r="72" spans="3:3" x14ac:dyDescent="0.25">
      <c r="C72" s="8"/>
    </row>
    <row r="73" spans="3:3" x14ac:dyDescent="0.25">
      <c r="C73" s="8"/>
    </row>
    <row r="74" spans="3:3" x14ac:dyDescent="0.25">
      <c r="C74" s="8"/>
    </row>
    <row r="75" spans="3:3" x14ac:dyDescent="0.25">
      <c r="C75" s="8"/>
    </row>
    <row r="76" spans="3:3" x14ac:dyDescent="0.25">
      <c r="C76" s="8"/>
    </row>
    <row r="77" spans="3:3" x14ac:dyDescent="0.25">
      <c r="C77" s="8"/>
    </row>
    <row r="78" spans="3:3" x14ac:dyDescent="0.25">
      <c r="C78" s="8"/>
    </row>
    <row r="79" spans="3:3" x14ac:dyDescent="0.25">
      <c r="C79" s="8"/>
    </row>
    <row r="80" spans="3:3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13">
    <cfRule type="duplicateValues" dxfId="33" priority="10"/>
  </conditionalFormatting>
  <conditionalFormatting sqref="B12">
    <cfRule type="duplicateValues" dxfId="32" priority="9"/>
  </conditionalFormatting>
  <conditionalFormatting sqref="B15 B17 B19 B21 B23 B25 B27">
    <cfRule type="duplicateValues" dxfId="31" priority="2"/>
  </conditionalFormatting>
  <conditionalFormatting sqref="B14 B16 B18 B20 B22 B24 B26 B28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P48"/>
  <sheetViews>
    <sheetView rightToLeft="1" topLeftCell="A10" zoomScale="50" zoomScaleNormal="50" workbookViewId="0"/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  <col min="13" max="13" width="11.5703125" bestFit="1" customWidth="1"/>
  </cols>
  <sheetData>
    <row r="1" spans="1:16" s="10" customFormat="1" ht="15" customHeight="1" x14ac:dyDescent="0.25"/>
    <row r="2" spans="1:16" s="4" customFormat="1" ht="35.1" customHeight="1" x14ac:dyDescent="0.25">
      <c r="B2" s="134" t="s">
        <v>174</v>
      </c>
      <c r="C2" s="134"/>
      <c r="D2" s="134"/>
      <c r="E2" s="134"/>
      <c r="F2" s="134"/>
      <c r="G2" s="134"/>
      <c r="H2" s="134"/>
      <c r="I2" s="134"/>
      <c r="J2" s="134"/>
    </row>
    <row r="3" spans="1:16" s="4" customFormat="1" ht="35.1" customHeight="1" x14ac:dyDescent="0.25">
      <c r="A3" s="3"/>
      <c r="B3" s="134" t="s">
        <v>284</v>
      </c>
      <c r="C3" s="134"/>
      <c r="D3" s="134"/>
      <c r="E3" s="134"/>
      <c r="F3" s="134"/>
      <c r="G3" s="134"/>
      <c r="H3" s="134"/>
      <c r="I3" s="134"/>
      <c r="J3" s="134"/>
    </row>
    <row r="4" spans="1:16" s="4" customFormat="1" ht="35.1" customHeight="1" x14ac:dyDescent="0.25">
      <c r="A4" s="3"/>
      <c r="B4" s="135" t="s">
        <v>283</v>
      </c>
      <c r="C4" s="135"/>
      <c r="D4" s="135"/>
      <c r="E4" s="135"/>
      <c r="F4" s="135"/>
      <c r="G4" s="135"/>
      <c r="H4" s="135"/>
      <c r="I4" s="135"/>
      <c r="J4" s="135"/>
    </row>
    <row r="5" spans="1:16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6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6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6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6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6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6" s="51" customFormat="1" ht="35.1" customHeight="1" x14ac:dyDescent="0.25">
      <c r="B11" s="54" t="s">
        <v>46</v>
      </c>
      <c r="C11" s="55">
        <f t="shared" ref="C11:I11" si="0">C12+C19+C25+C30+C32+C38</f>
        <v>21821.883687312842</v>
      </c>
      <c r="D11" s="55">
        <f t="shared" si="0"/>
        <v>380.47695208209001</v>
      </c>
      <c r="E11" s="55">
        <f t="shared" si="0"/>
        <v>847.83196149983996</v>
      </c>
      <c r="F11" s="55">
        <f t="shared" si="0"/>
        <v>23050.192600894774</v>
      </c>
      <c r="G11" s="55">
        <f t="shared" si="0"/>
        <v>1238.2907095876449</v>
      </c>
      <c r="H11" s="55">
        <f t="shared" si="0"/>
        <v>-83.897207059930224</v>
      </c>
      <c r="I11" s="55">
        <f t="shared" si="0"/>
        <v>24204.586103422487</v>
      </c>
      <c r="J11" s="53" t="s">
        <v>143</v>
      </c>
      <c r="M11" s="52"/>
      <c r="N11" s="52"/>
      <c r="O11" s="52"/>
      <c r="P11" s="52"/>
    </row>
    <row r="12" spans="1:16" s="51" customFormat="1" ht="35.1" customHeight="1" x14ac:dyDescent="0.25">
      <c r="B12" s="65" t="s">
        <v>175</v>
      </c>
      <c r="C12" s="25">
        <f>C13+C14+C16+C15+C17+C18</f>
        <v>8881.2460209157016</v>
      </c>
      <c r="D12" s="25">
        <f>D13+D14+D16+D15+D17+D18</f>
        <v>96.794389220670041</v>
      </c>
      <c r="E12" s="25">
        <f>E13+E14+E16+E15+E17+E18</f>
        <v>74.116917787999981</v>
      </c>
      <c r="F12" s="25">
        <f>F13+F14+F16+F15+F17+F18</f>
        <v>9052.1573279243712</v>
      </c>
      <c r="G12" s="25">
        <f t="shared" ref="G12:H12" si="1">G13+G14+G16+G15+G17+G18</f>
        <v>521.14839546157975</v>
      </c>
      <c r="H12" s="25">
        <f t="shared" si="1"/>
        <v>235.38871009621849</v>
      </c>
      <c r="I12" s="25">
        <f>I13+I14+I16+I15+I17+I18</f>
        <v>9808.6944334821692</v>
      </c>
      <c r="J12" s="69" t="s">
        <v>178</v>
      </c>
      <c r="M12" s="52"/>
      <c r="N12" s="52"/>
      <c r="O12" s="52"/>
      <c r="P12" s="52"/>
    </row>
    <row r="13" spans="1:16" s="51" customFormat="1" ht="35.1" customHeight="1" x14ac:dyDescent="0.25">
      <c r="B13" s="66" t="s">
        <v>288</v>
      </c>
      <c r="C13" s="35">
        <v>3448.0668643847785</v>
      </c>
      <c r="D13" s="35">
        <v>89.90323135827002</v>
      </c>
      <c r="E13" s="35">
        <v>12.123726699999999</v>
      </c>
      <c r="F13" s="35">
        <v>3550.0938224430479</v>
      </c>
      <c r="G13" s="35">
        <v>153.80382157688913</v>
      </c>
      <c r="H13" s="35">
        <v>-31.6763170952498</v>
      </c>
      <c r="I13" s="36">
        <v>3672.2213269246872</v>
      </c>
      <c r="J13" s="63" t="s">
        <v>179</v>
      </c>
      <c r="M13" s="52"/>
      <c r="N13" s="52"/>
      <c r="O13" s="52"/>
      <c r="P13" s="52"/>
    </row>
    <row r="14" spans="1:16" s="51" customFormat="1" ht="35.1" customHeight="1" x14ac:dyDescent="0.25">
      <c r="B14" s="67" t="s">
        <v>32</v>
      </c>
      <c r="C14" s="32">
        <v>2185.6654047406096</v>
      </c>
      <c r="D14" s="32">
        <v>-30.957482862430002</v>
      </c>
      <c r="E14" s="32">
        <v>51.475531129999993</v>
      </c>
      <c r="F14" s="32">
        <v>2206.1834530081801</v>
      </c>
      <c r="G14" s="32">
        <v>165.72256322855227</v>
      </c>
      <c r="H14" s="32">
        <v>-7.9471436084973845</v>
      </c>
      <c r="I14" s="33">
        <v>2363.958872628235</v>
      </c>
      <c r="J14" s="62" t="s">
        <v>181</v>
      </c>
      <c r="M14" s="52"/>
      <c r="N14" s="52"/>
      <c r="O14" s="52"/>
      <c r="P14" s="52"/>
    </row>
    <row r="15" spans="1:16" s="51" customFormat="1" ht="35.1" customHeight="1" x14ac:dyDescent="0.25">
      <c r="B15" s="66" t="s">
        <v>289</v>
      </c>
      <c r="C15" s="35">
        <v>1423.4587274594342</v>
      </c>
      <c r="D15" s="35">
        <v>46.363542585440008</v>
      </c>
      <c r="E15" s="35">
        <v>2.8183649220000002</v>
      </c>
      <c r="F15" s="35">
        <v>1472.6406349668741</v>
      </c>
      <c r="G15" s="35">
        <v>168.06330697928908</v>
      </c>
      <c r="H15" s="35">
        <v>45.953410534593814</v>
      </c>
      <c r="I15" s="36">
        <v>1686.657352480757</v>
      </c>
      <c r="J15" s="63" t="s">
        <v>182</v>
      </c>
      <c r="M15" s="52"/>
      <c r="N15" s="52"/>
      <c r="O15" s="52"/>
      <c r="P15" s="52"/>
    </row>
    <row r="16" spans="1:16" s="51" customFormat="1" ht="35.1" customHeight="1" x14ac:dyDescent="0.25">
      <c r="B16" s="67" t="s">
        <v>22</v>
      </c>
      <c r="C16" s="32">
        <v>1334.3789877521797</v>
      </c>
      <c r="D16" s="32">
        <v>-7.9581458471099875</v>
      </c>
      <c r="E16" s="32">
        <v>9.2105220359999986</v>
      </c>
      <c r="F16" s="32">
        <v>1335.63136394107</v>
      </c>
      <c r="G16" s="32">
        <v>19.375888172817756</v>
      </c>
      <c r="H16" s="32">
        <v>118.73574674066222</v>
      </c>
      <c r="I16" s="33">
        <v>1473.74299885455</v>
      </c>
      <c r="J16" s="62" t="s">
        <v>180</v>
      </c>
      <c r="M16" s="52"/>
      <c r="N16" s="52"/>
      <c r="O16" s="52"/>
      <c r="P16" s="52"/>
    </row>
    <row r="17" spans="2:16" s="51" customFormat="1" ht="35.1" customHeight="1" x14ac:dyDescent="0.25">
      <c r="B17" s="66" t="s">
        <v>28</v>
      </c>
      <c r="C17" s="35">
        <v>489.65870357870006</v>
      </c>
      <c r="D17" s="35">
        <v>-0.5646750135000006</v>
      </c>
      <c r="E17" s="35">
        <v>-1.5112270000000001</v>
      </c>
      <c r="F17" s="35">
        <v>487.58280156520004</v>
      </c>
      <c r="G17" s="35">
        <v>14.174896504031528</v>
      </c>
      <c r="H17" s="35">
        <v>110.32697302470964</v>
      </c>
      <c r="I17" s="36">
        <v>612.08467109394121</v>
      </c>
      <c r="J17" s="63" t="s">
        <v>183</v>
      </c>
      <c r="M17" s="52"/>
      <c r="N17" s="52"/>
      <c r="O17" s="52"/>
      <c r="P17" s="52"/>
    </row>
    <row r="18" spans="2:16" s="51" customFormat="1" ht="35.1" customHeight="1" x14ac:dyDescent="0.25">
      <c r="B18" s="67" t="s">
        <v>24</v>
      </c>
      <c r="C18" s="32">
        <v>1.7333000000000001E-2</v>
      </c>
      <c r="D18" s="32">
        <v>7.9190000000000007E-3</v>
      </c>
      <c r="E18" s="32">
        <v>0</v>
      </c>
      <c r="F18" s="32">
        <v>2.5252000000000004E-2</v>
      </c>
      <c r="G18" s="32">
        <v>7.9190000000000007E-3</v>
      </c>
      <c r="H18" s="32">
        <v>-3.9595000000000003E-3</v>
      </c>
      <c r="I18" s="33">
        <v>2.9211500000000001E-2</v>
      </c>
      <c r="J18" s="62" t="s">
        <v>184</v>
      </c>
      <c r="M18" s="52"/>
      <c r="N18" s="52"/>
      <c r="O18" s="52"/>
      <c r="P18" s="52"/>
    </row>
    <row r="19" spans="2:16" s="51" customFormat="1" ht="35.1" customHeight="1" x14ac:dyDescent="0.25">
      <c r="B19" s="68" t="s">
        <v>176</v>
      </c>
      <c r="C19" s="29">
        <v>2928.609993051065</v>
      </c>
      <c r="D19" s="29">
        <v>-92.618233509329954</v>
      </c>
      <c r="E19" s="29">
        <v>21.826454541839997</v>
      </c>
      <c r="F19" s="29">
        <v>2857.8182140980948</v>
      </c>
      <c r="G19" s="29">
        <v>139.51175556253349</v>
      </c>
      <c r="H19" s="29">
        <v>-159.16238250886397</v>
      </c>
      <c r="I19" s="30">
        <v>2838.167587151765</v>
      </c>
      <c r="J19" s="70" t="s">
        <v>185</v>
      </c>
      <c r="M19" s="52"/>
      <c r="N19" s="52"/>
      <c r="O19" s="52"/>
      <c r="P19" s="52"/>
    </row>
    <row r="20" spans="2:16" s="51" customFormat="1" ht="35.1" customHeight="1" x14ac:dyDescent="0.25">
      <c r="B20" s="67" t="s">
        <v>33</v>
      </c>
      <c r="C20" s="32">
        <v>787.12993849999998</v>
      </c>
      <c r="D20" s="32">
        <v>21.017832525479999</v>
      </c>
      <c r="E20" s="32">
        <v>28.859712859999998</v>
      </c>
      <c r="F20" s="32">
        <v>837.00748390000001</v>
      </c>
      <c r="G20" s="32">
        <v>24.211087967347428</v>
      </c>
      <c r="H20" s="32">
        <v>-14.891908741480663</v>
      </c>
      <c r="I20" s="33">
        <v>846.32666312586673</v>
      </c>
      <c r="J20" s="62" t="s">
        <v>203</v>
      </c>
      <c r="M20" s="52"/>
      <c r="N20" s="52"/>
      <c r="O20" s="52"/>
      <c r="P20" s="52"/>
    </row>
    <row r="21" spans="2:16" s="51" customFormat="1" ht="35.1" customHeight="1" x14ac:dyDescent="0.25">
      <c r="B21" s="66" t="s">
        <v>197</v>
      </c>
      <c r="C21" s="35">
        <v>533.80967284680003</v>
      </c>
      <c r="D21" s="35">
        <v>13.835655903419999</v>
      </c>
      <c r="E21" s="35">
        <v>-5.5652850000000003</v>
      </c>
      <c r="F21" s="35">
        <v>542.08004375021994</v>
      </c>
      <c r="G21" s="35">
        <v>68.470240254981988</v>
      </c>
      <c r="H21" s="35">
        <v>-23.837883671375081</v>
      </c>
      <c r="I21" s="36">
        <v>586.71240033382685</v>
      </c>
      <c r="J21" s="63" t="s">
        <v>186</v>
      </c>
      <c r="M21" s="52"/>
      <c r="N21" s="52"/>
      <c r="O21" s="52"/>
      <c r="P21" s="52"/>
    </row>
    <row r="22" spans="2:16" s="51" customFormat="1" ht="35.1" customHeight="1" x14ac:dyDescent="0.25">
      <c r="B22" s="67" t="s">
        <v>30</v>
      </c>
      <c r="C22" s="32">
        <v>474.52061137233335</v>
      </c>
      <c r="D22" s="32">
        <v>-26.3885519</v>
      </c>
      <c r="E22" s="32">
        <v>0</v>
      </c>
      <c r="F22" s="32">
        <v>448.13205947233337</v>
      </c>
      <c r="G22" s="32">
        <v>7.5910093566353254</v>
      </c>
      <c r="H22" s="32">
        <v>-14.108566863662267</v>
      </c>
      <c r="I22" s="33">
        <v>441.61450196530649</v>
      </c>
      <c r="J22" s="62" t="s">
        <v>187</v>
      </c>
      <c r="M22" s="52"/>
      <c r="N22" s="52"/>
      <c r="O22" s="52"/>
      <c r="P22" s="52"/>
    </row>
    <row r="23" spans="2:16" s="51" customFormat="1" ht="35.1" customHeight="1" x14ac:dyDescent="0.25">
      <c r="B23" s="66" t="s">
        <v>50</v>
      </c>
      <c r="C23" s="35">
        <v>512.90163281707009</v>
      </c>
      <c r="D23" s="35">
        <v>-121.36198500038999</v>
      </c>
      <c r="E23" s="35">
        <v>2.6108939988400004</v>
      </c>
      <c r="F23" s="35">
        <v>394.15054181552006</v>
      </c>
      <c r="G23" s="35">
        <v>8.3829984727169435</v>
      </c>
      <c r="H23" s="35">
        <v>-3.4847599256332211</v>
      </c>
      <c r="I23" s="36">
        <v>399.04878036260374</v>
      </c>
      <c r="J23" s="63" t="s">
        <v>204</v>
      </c>
      <c r="M23" s="52"/>
      <c r="N23" s="52"/>
      <c r="O23" s="52"/>
      <c r="P23" s="52"/>
    </row>
    <row r="24" spans="2:16" s="51" customFormat="1" ht="35.1" customHeight="1" x14ac:dyDescent="0.25">
      <c r="B24" s="67" t="s">
        <v>23</v>
      </c>
      <c r="C24" s="32">
        <v>368.19151871659994</v>
      </c>
      <c r="D24" s="32">
        <v>1.3700745470000011</v>
      </c>
      <c r="E24" s="32">
        <v>0</v>
      </c>
      <c r="F24" s="32">
        <v>369.56159326359995</v>
      </c>
      <c r="G24" s="32">
        <v>6.6369732046800189</v>
      </c>
      <c r="H24" s="32">
        <v>0.23078180417274452</v>
      </c>
      <c r="I24" s="33">
        <v>376.42934827245273</v>
      </c>
      <c r="J24" s="62" t="s">
        <v>188</v>
      </c>
      <c r="M24" s="52"/>
      <c r="N24" s="52"/>
      <c r="O24" s="52"/>
      <c r="P24" s="52"/>
    </row>
    <row r="25" spans="2:16" s="51" customFormat="1" ht="35.1" customHeight="1" x14ac:dyDescent="0.25">
      <c r="B25" s="68" t="s">
        <v>177</v>
      </c>
      <c r="C25" s="29">
        <v>4257.4670151559349</v>
      </c>
      <c r="D25" s="29">
        <v>37.877480511180003</v>
      </c>
      <c r="E25" s="29">
        <v>33.630245813999643</v>
      </c>
      <c r="F25" s="29">
        <v>4328.9747414811145</v>
      </c>
      <c r="G25" s="29">
        <v>169.20904936663547</v>
      </c>
      <c r="H25" s="29">
        <v>101.37568293037756</v>
      </c>
      <c r="I25" s="30">
        <v>4599.5305737781273</v>
      </c>
      <c r="J25" s="70" t="s">
        <v>196</v>
      </c>
      <c r="L25" s="52"/>
      <c r="M25" s="52"/>
      <c r="N25" s="52"/>
      <c r="O25" s="52"/>
      <c r="P25" s="52"/>
    </row>
    <row r="26" spans="2:16" s="51" customFormat="1" ht="35.1" customHeight="1" x14ac:dyDescent="0.25">
      <c r="B26" s="67" t="s">
        <v>290</v>
      </c>
      <c r="C26" s="32">
        <v>1318.9926977538521</v>
      </c>
      <c r="D26" s="32">
        <v>-112.68804623832</v>
      </c>
      <c r="E26" s="32">
        <v>0</v>
      </c>
      <c r="F26" s="32">
        <v>1206.304651515532</v>
      </c>
      <c r="G26" s="32">
        <v>-2.8312975821124615</v>
      </c>
      <c r="H26" s="32">
        <v>12.580501114418873</v>
      </c>
      <c r="I26" s="33">
        <v>1216.0538550478384</v>
      </c>
      <c r="J26" s="62" t="s">
        <v>292</v>
      </c>
      <c r="K26" s="52"/>
      <c r="M26" s="52"/>
      <c r="N26" s="52"/>
      <c r="O26" s="52"/>
      <c r="P26" s="52"/>
    </row>
    <row r="27" spans="2:16" ht="35.1" customHeight="1" x14ac:dyDescent="0.25">
      <c r="B27" s="66" t="s">
        <v>25</v>
      </c>
      <c r="C27" s="35">
        <v>1112.4861301328947</v>
      </c>
      <c r="D27" s="35">
        <v>-3.8970215954999996</v>
      </c>
      <c r="E27" s="35">
        <v>33.997755814000065</v>
      </c>
      <c r="F27" s="35">
        <v>1142.5868643513948</v>
      </c>
      <c r="G27" s="35">
        <v>63.566404943125207</v>
      </c>
      <c r="H27" s="35">
        <v>-131.16292004746285</v>
      </c>
      <c r="I27" s="36">
        <v>1074.9903492470571</v>
      </c>
      <c r="J27" s="63" t="s">
        <v>190</v>
      </c>
      <c r="K27" s="52"/>
      <c r="M27" s="8"/>
      <c r="N27" s="8"/>
      <c r="O27" s="8"/>
      <c r="P27" s="8"/>
    </row>
    <row r="28" spans="2:16" s="51" customFormat="1" ht="35.1" customHeight="1" x14ac:dyDescent="0.25">
      <c r="B28" s="67" t="s">
        <v>27</v>
      </c>
      <c r="C28" s="32">
        <v>257.01919181000005</v>
      </c>
      <c r="D28" s="32">
        <v>50.793757156999995</v>
      </c>
      <c r="E28" s="32">
        <v>0</v>
      </c>
      <c r="F28" s="32">
        <v>307.81294896700001</v>
      </c>
      <c r="G28" s="32">
        <v>4.2757342640250915</v>
      </c>
      <c r="H28" s="32">
        <v>-0.40293931825096041</v>
      </c>
      <c r="I28" s="33">
        <v>311.65684391277415</v>
      </c>
      <c r="J28" s="62" t="s">
        <v>205</v>
      </c>
      <c r="K28" s="52"/>
      <c r="M28" s="52"/>
      <c r="N28" s="52"/>
      <c r="O28" s="52"/>
      <c r="P28" s="52"/>
    </row>
    <row r="29" spans="2:16" ht="35.1" customHeight="1" x14ac:dyDescent="0.25">
      <c r="B29" s="66" t="s">
        <v>59</v>
      </c>
      <c r="C29" s="35">
        <v>131.46224599999999</v>
      </c>
      <c r="D29" s="35">
        <v>14.7641645</v>
      </c>
      <c r="E29" s="35">
        <v>0</v>
      </c>
      <c r="F29" s="35">
        <v>146.22641050000001</v>
      </c>
      <c r="G29" s="35">
        <v>-0.38904899999999998</v>
      </c>
      <c r="H29" s="35">
        <v>-6.4037159498298024E-2</v>
      </c>
      <c r="I29" s="36">
        <v>145.77332434050172</v>
      </c>
      <c r="J29" s="63" t="s">
        <v>206</v>
      </c>
      <c r="K29" s="52"/>
      <c r="M29" s="8"/>
      <c r="N29" s="8"/>
      <c r="O29" s="8"/>
      <c r="P29" s="8"/>
    </row>
    <row r="30" spans="2:16" s="51" customFormat="1" ht="35.1" customHeight="1" x14ac:dyDescent="0.25">
      <c r="B30" s="65" t="s">
        <v>200</v>
      </c>
      <c r="C30" s="25">
        <v>459.00360925779989</v>
      </c>
      <c r="D30" s="25">
        <v>36.797393926000012</v>
      </c>
      <c r="E30" s="25">
        <v>3.240171643</v>
      </c>
      <c r="F30" s="25">
        <v>499.04117482679987</v>
      </c>
      <c r="G30" s="25">
        <v>62.529959103844448</v>
      </c>
      <c r="H30" s="25">
        <v>107.80116534241515</v>
      </c>
      <c r="I30" s="25">
        <v>669.37229927305953</v>
      </c>
      <c r="J30" s="69" t="s">
        <v>209</v>
      </c>
      <c r="M30" s="52"/>
      <c r="N30" s="52"/>
      <c r="O30" s="52"/>
      <c r="P30" s="52"/>
    </row>
    <row r="31" spans="2:16" ht="35.1" customHeight="1" x14ac:dyDescent="0.25">
      <c r="B31" s="66" t="s">
        <v>62</v>
      </c>
      <c r="C31" s="35">
        <v>443.58229530979997</v>
      </c>
      <c r="D31" s="35">
        <v>37.338116415000002</v>
      </c>
      <c r="E31" s="35">
        <v>3.240171643</v>
      </c>
      <c r="F31" s="35">
        <v>484.16058336779997</v>
      </c>
      <c r="G31" s="35">
        <v>-1.6532486783599984</v>
      </c>
      <c r="H31" s="35">
        <v>-9.8507215282524516</v>
      </c>
      <c r="I31" s="36">
        <v>472.65661316118747</v>
      </c>
      <c r="J31" s="63" t="s">
        <v>191</v>
      </c>
      <c r="K31" s="52"/>
      <c r="M31" s="8"/>
      <c r="N31" s="8"/>
      <c r="O31" s="8"/>
      <c r="P31" s="8"/>
    </row>
    <row r="32" spans="2:16" s="51" customFormat="1" ht="35.1" customHeight="1" x14ac:dyDescent="0.25">
      <c r="B32" s="65" t="s">
        <v>201</v>
      </c>
      <c r="C32" s="25">
        <v>3148.3284050670004</v>
      </c>
      <c r="D32" s="25">
        <v>231.73482486500001</v>
      </c>
      <c r="E32" s="25">
        <v>630.11206600000003</v>
      </c>
      <c r="F32" s="25">
        <v>4010.1752959320002</v>
      </c>
      <c r="G32" s="25">
        <v>152.80023405917973</v>
      </c>
      <c r="H32" s="25">
        <v>-262.30800863142423</v>
      </c>
      <c r="I32" s="25">
        <v>3900.667521359755</v>
      </c>
      <c r="J32" s="69" t="s">
        <v>210</v>
      </c>
      <c r="M32" s="52"/>
      <c r="N32" s="52"/>
      <c r="O32" s="52"/>
      <c r="P32" s="52"/>
    </row>
    <row r="33" spans="2:16" ht="35.1" customHeight="1" x14ac:dyDescent="0.25">
      <c r="B33" s="66" t="s">
        <v>35</v>
      </c>
      <c r="C33" s="35">
        <v>976.3761380200001</v>
      </c>
      <c r="D33" s="35">
        <v>68.076815019999998</v>
      </c>
      <c r="E33" s="35">
        <v>421.17176000000001</v>
      </c>
      <c r="F33" s="35">
        <v>1465.6247130399997</v>
      </c>
      <c r="G33" s="35">
        <v>77.404657999999998</v>
      </c>
      <c r="H33" s="35">
        <v>-88.901995184651184</v>
      </c>
      <c r="I33" s="36">
        <v>1454.1273758553484</v>
      </c>
      <c r="J33" s="63" t="s">
        <v>193</v>
      </c>
      <c r="K33" s="52"/>
      <c r="M33" s="8"/>
      <c r="N33" s="8"/>
      <c r="O33" s="8"/>
      <c r="P33" s="8"/>
    </row>
    <row r="34" spans="2:16" s="51" customFormat="1" ht="35.1" customHeight="1" x14ac:dyDescent="0.25">
      <c r="B34" s="67" t="s">
        <v>34</v>
      </c>
      <c r="C34" s="32">
        <v>1141.7294288429996</v>
      </c>
      <c r="D34" s="32">
        <v>84.398937676000003</v>
      </c>
      <c r="E34" s="32">
        <v>208.48792</v>
      </c>
      <c r="F34" s="32">
        <v>1434.6162865190001</v>
      </c>
      <c r="G34" s="32">
        <v>58.628067201</v>
      </c>
      <c r="H34" s="32">
        <v>-217.29202713779085</v>
      </c>
      <c r="I34" s="33">
        <v>1275.9523265822088</v>
      </c>
      <c r="J34" s="62" t="s">
        <v>192</v>
      </c>
      <c r="K34" s="52"/>
      <c r="M34" s="52"/>
      <c r="N34" s="52"/>
      <c r="O34" s="52"/>
      <c r="P34" s="52"/>
    </row>
    <row r="35" spans="2:16" ht="35.1" customHeight="1" x14ac:dyDescent="0.25">
      <c r="B35" s="66" t="s">
        <v>67</v>
      </c>
      <c r="C35" s="35">
        <v>447.17573400000003</v>
      </c>
      <c r="D35" s="35">
        <v>36.712458999999996</v>
      </c>
      <c r="E35" s="35">
        <v>0.45238600000000001</v>
      </c>
      <c r="F35" s="35">
        <v>484.34057899999999</v>
      </c>
      <c r="G35" s="35">
        <v>16.472949</v>
      </c>
      <c r="H35" s="35">
        <v>-4.2767081939609559</v>
      </c>
      <c r="I35" s="36">
        <v>496.53681980603903</v>
      </c>
      <c r="J35" s="63" t="s">
        <v>194</v>
      </c>
      <c r="K35" s="52"/>
      <c r="M35" s="8"/>
      <c r="N35" s="8"/>
      <c r="O35" s="8"/>
      <c r="P35" s="8"/>
    </row>
    <row r="36" spans="2:16" s="51" customFormat="1" ht="35.1" customHeight="1" x14ac:dyDescent="0.25">
      <c r="B36" s="67" t="s">
        <v>60</v>
      </c>
      <c r="C36" s="32">
        <v>154.666166</v>
      </c>
      <c r="D36" s="32">
        <v>6.4371299999999998</v>
      </c>
      <c r="E36" s="32">
        <v>0</v>
      </c>
      <c r="F36" s="32">
        <v>161.103296</v>
      </c>
      <c r="G36" s="32">
        <v>8.9800280000000008</v>
      </c>
      <c r="H36" s="32">
        <v>0</v>
      </c>
      <c r="I36" s="33">
        <v>170.083324</v>
      </c>
      <c r="J36" s="62" t="s">
        <v>207</v>
      </c>
      <c r="K36" s="52"/>
      <c r="M36" s="52"/>
      <c r="N36" s="52"/>
      <c r="O36" s="52"/>
      <c r="P36" s="52"/>
    </row>
    <row r="37" spans="2:16" ht="35.1" customHeight="1" x14ac:dyDescent="0.25">
      <c r="B37" s="66" t="s">
        <v>61</v>
      </c>
      <c r="C37" s="35">
        <v>43.441673176000002</v>
      </c>
      <c r="D37" s="35">
        <v>0.53088493000000003</v>
      </c>
      <c r="E37" s="35">
        <v>0</v>
      </c>
      <c r="F37" s="35">
        <v>43.972558106000001</v>
      </c>
      <c r="G37" s="35">
        <v>-8.6069645799999996</v>
      </c>
      <c r="H37" s="35">
        <v>-3.3719160110704003</v>
      </c>
      <c r="I37" s="36">
        <v>31.993677514929601</v>
      </c>
      <c r="J37" s="63" t="s">
        <v>208</v>
      </c>
      <c r="K37" s="52"/>
      <c r="M37" s="8"/>
      <c r="N37" s="8"/>
      <c r="O37" s="8"/>
      <c r="P37" s="8"/>
    </row>
    <row r="38" spans="2:16" s="51" customFormat="1" ht="35.1" customHeight="1" x14ac:dyDescent="0.25">
      <c r="B38" s="90" t="s">
        <v>202</v>
      </c>
      <c r="C38" s="91">
        <v>2147.2286438653405</v>
      </c>
      <c r="D38" s="91">
        <v>69.891097068569877</v>
      </c>
      <c r="E38" s="91">
        <v>84.906105713000329</v>
      </c>
      <c r="F38" s="91">
        <v>2302.0258466323894</v>
      </c>
      <c r="G38" s="91">
        <v>193.09131603387175</v>
      </c>
      <c r="H38" s="91">
        <v>-106.99237428865325</v>
      </c>
      <c r="I38" s="91">
        <v>2388.1536883776103</v>
      </c>
      <c r="J38" s="129" t="s">
        <v>195</v>
      </c>
      <c r="M38" s="52"/>
      <c r="N38" s="52"/>
      <c r="O38" s="52"/>
      <c r="P38" s="52"/>
    </row>
    <row r="39" spans="2:16" ht="9.9499999999999993" customHeight="1" x14ac:dyDescent="0.25"/>
    <row r="40" spans="2:16" ht="30" customHeight="1" x14ac:dyDescent="0.25">
      <c r="B40" s="47" t="s">
        <v>242</v>
      </c>
      <c r="C40" s="12"/>
      <c r="D40" s="12"/>
      <c r="E40" s="12"/>
      <c r="F40" s="12"/>
      <c r="G40" s="12"/>
      <c r="H40" s="12"/>
      <c r="I40" s="12"/>
      <c r="J40" s="111" t="s">
        <v>243</v>
      </c>
    </row>
    <row r="41" spans="2:16" ht="30" customHeight="1" x14ac:dyDescent="0.25">
      <c r="B41" s="47" t="s">
        <v>246</v>
      </c>
      <c r="C41" s="8"/>
      <c r="D41" s="8"/>
      <c r="E41" s="8"/>
      <c r="F41" s="8"/>
      <c r="G41" s="8"/>
      <c r="H41" s="8"/>
      <c r="I41" s="8"/>
      <c r="J41" s="111" t="s">
        <v>255</v>
      </c>
    </row>
    <row r="42" spans="2:16" s="48" customFormat="1" ht="21" x14ac:dyDescent="0.35"/>
    <row r="43" spans="2:16" s="48" customFormat="1" ht="21" x14ac:dyDescent="0.35"/>
    <row r="44" spans="2:16" s="48" customFormat="1" ht="21" x14ac:dyDescent="0.35">
      <c r="C44" s="115"/>
      <c r="D44" s="115"/>
      <c r="E44" s="115"/>
      <c r="F44" s="115"/>
      <c r="G44" s="115"/>
      <c r="H44" s="115"/>
      <c r="I44" s="115"/>
    </row>
    <row r="45" spans="2:16" s="48" customFormat="1" ht="21" x14ac:dyDescent="0.35">
      <c r="C45" s="115"/>
      <c r="D45" s="115"/>
      <c r="E45" s="115"/>
      <c r="F45" s="115"/>
      <c r="G45" s="115"/>
      <c r="H45" s="115"/>
      <c r="I45" s="115"/>
    </row>
    <row r="46" spans="2:16" s="48" customFormat="1" ht="21" x14ac:dyDescent="0.35">
      <c r="C46" s="115"/>
      <c r="D46" s="115"/>
      <c r="E46" s="115"/>
      <c r="F46" s="115"/>
      <c r="G46" s="115"/>
      <c r="H46" s="115"/>
      <c r="I46" s="115"/>
    </row>
    <row r="47" spans="2:16" s="48" customFormat="1" ht="21" x14ac:dyDescent="0.35">
      <c r="C47" s="115"/>
      <c r="D47" s="115"/>
      <c r="E47" s="115"/>
      <c r="F47" s="115"/>
      <c r="G47" s="115"/>
      <c r="H47" s="115"/>
      <c r="I47" s="115"/>
    </row>
    <row r="48" spans="2:16" s="48" customFormat="1" ht="21" x14ac:dyDescent="0.35">
      <c r="C48" s="115"/>
      <c r="D48" s="115"/>
      <c r="E48" s="115"/>
      <c r="F48" s="115"/>
      <c r="G48" s="115"/>
      <c r="H48" s="115"/>
      <c r="I48" s="115"/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12">
    <cfRule type="duplicateValues" dxfId="29" priority="29"/>
  </conditionalFormatting>
  <conditionalFormatting sqref="B19">
    <cfRule type="duplicateValues" dxfId="28" priority="27"/>
  </conditionalFormatting>
  <conditionalFormatting sqref="B18">
    <cfRule type="duplicateValues" dxfId="27" priority="22"/>
  </conditionalFormatting>
  <conditionalFormatting sqref="B13 B15 B17">
    <cfRule type="duplicateValues" dxfId="26" priority="21"/>
  </conditionalFormatting>
  <conditionalFormatting sqref="B14 B16">
    <cfRule type="duplicateValues" dxfId="25" priority="20"/>
  </conditionalFormatting>
  <conditionalFormatting sqref="B25">
    <cfRule type="duplicateValues" dxfId="24" priority="19"/>
  </conditionalFormatting>
  <conditionalFormatting sqref="B27">
    <cfRule type="duplicateValues" dxfId="23" priority="14"/>
  </conditionalFormatting>
  <conditionalFormatting sqref="B26">
    <cfRule type="duplicateValues" dxfId="22" priority="13"/>
  </conditionalFormatting>
  <conditionalFormatting sqref="B21">
    <cfRule type="duplicateValues" dxfId="21" priority="12"/>
  </conditionalFormatting>
  <conditionalFormatting sqref="B24 B20">
    <cfRule type="duplicateValues" dxfId="20" priority="11"/>
  </conditionalFormatting>
  <conditionalFormatting sqref="B23">
    <cfRule type="duplicateValues" dxfId="19" priority="10"/>
  </conditionalFormatting>
  <conditionalFormatting sqref="B22">
    <cfRule type="duplicateValues" dxfId="18" priority="9"/>
  </conditionalFormatting>
  <conditionalFormatting sqref="B29">
    <cfRule type="duplicateValues" dxfId="17" priority="8"/>
  </conditionalFormatting>
  <conditionalFormatting sqref="B28">
    <cfRule type="duplicateValues" dxfId="16" priority="7"/>
  </conditionalFormatting>
  <conditionalFormatting sqref="B30">
    <cfRule type="duplicateValues" dxfId="15" priority="6"/>
  </conditionalFormatting>
  <conditionalFormatting sqref="B31">
    <cfRule type="duplicateValues" dxfId="14" priority="5"/>
  </conditionalFormatting>
  <conditionalFormatting sqref="B32">
    <cfRule type="duplicateValues" dxfId="13" priority="4"/>
  </conditionalFormatting>
  <conditionalFormatting sqref="B33 B35 B37">
    <cfRule type="duplicateValues" dxfId="12" priority="3"/>
  </conditionalFormatting>
  <conditionalFormatting sqref="B34 B36">
    <cfRule type="duplicateValues" dxfId="11" priority="2"/>
  </conditionalFormatting>
  <conditionalFormatting sqref="B38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4189"/>
    <pageSetUpPr fitToPage="1"/>
  </sheetPr>
  <dimension ref="A1:S18"/>
  <sheetViews>
    <sheetView rightToLeft="1" zoomScale="50" zoomScaleNormal="50" workbookViewId="0"/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</cols>
  <sheetData>
    <row r="1" spans="1:19" s="10" customFormat="1" ht="15" customHeight="1" x14ac:dyDescent="0.25"/>
    <row r="2" spans="1:19" s="4" customFormat="1" ht="35.1" customHeight="1" x14ac:dyDescent="0.25">
      <c r="B2" s="134" t="s">
        <v>198</v>
      </c>
      <c r="C2" s="134"/>
      <c r="D2" s="134"/>
      <c r="E2" s="134"/>
      <c r="F2" s="134"/>
      <c r="G2" s="134"/>
      <c r="H2" s="134"/>
      <c r="I2" s="134"/>
      <c r="J2" s="134"/>
    </row>
    <row r="3" spans="1:19" s="4" customFormat="1" ht="35.1" customHeight="1" x14ac:dyDescent="0.25">
      <c r="A3" s="3"/>
      <c r="B3" s="134" t="s">
        <v>275</v>
      </c>
      <c r="C3" s="134"/>
      <c r="D3" s="134"/>
      <c r="E3" s="134"/>
      <c r="F3" s="134"/>
      <c r="G3" s="134"/>
      <c r="H3" s="134"/>
      <c r="I3" s="134"/>
      <c r="J3" s="134"/>
    </row>
    <row r="4" spans="1:19" s="4" customFormat="1" ht="35.1" customHeight="1" x14ac:dyDescent="0.25">
      <c r="A4" s="3"/>
      <c r="B4" s="135" t="s">
        <v>274</v>
      </c>
      <c r="C4" s="135"/>
      <c r="D4" s="135"/>
      <c r="E4" s="135"/>
      <c r="F4" s="135"/>
      <c r="G4" s="135"/>
      <c r="H4" s="135"/>
      <c r="I4" s="135"/>
      <c r="J4" s="135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9" s="10" customFormat="1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9" s="10" customFormat="1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9" s="10" customFormat="1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9" s="51" customFormat="1" ht="35.1" customHeight="1" x14ac:dyDescent="0.25">
      <c r="B11" s="54" t="s">
        <v>46</v>
      </c>
      <c r="C11" s="55">
        <f t="shared" ref="C11:I11" si="0">SUM(C12:C15)</f>
        <v>21821.883687312838</v>
      </c>
      <c r="D11" s="55">
        <f t="shared" si="0"/>
        <v>380.47695208208995</v>
      </c>
      <c r="E11" s="55">
        <f t="shared" si="0"/>
        <v>847.83196149984008</v>
      </c>
      <c r="F11" s="55">
        <f t="shared" si="0"/>
        <v>23050.19260089477</v>
      </c>
      <c r="G11" s="55">
        <f t="shared" si="0"/>
        <v>1238.3176765000003</v>
      </c>
      <c r="H11" s="55">
        <f t="shared" si="0"/>
        <v>-83.924133270282084</v>
      </c>
      <c r="I11" s="56">
        <f t="shared" si="0"/>
        <v>24204.586144124492</v>
      </c>
      <c r="J11" s="53" t="s">
        <v>237</v>
      </c>
    </row>
    <row r="12" spans="1:19" s="51" customFormat="1" ht="35.1" customHeight="1" x14ac:dyDescent="0.25">
      <c r="B12" s="57" t="s">
        <v>36</v>
      </c>
      <c r="C12" s="32">
        <v>6725.5392144546613</v>
      </c>
      <c r="D12" s="32">
        <v>-5.7170827259099859</v>
      </c>
      <c r="E12" s="32">
        <v>849.13968389384013</v>
      </c>
      <c r="F12" s="32">
        <v>7568.9618156225879</v>
      </c>
      <c r="G12" s="32">
        <v>553.14509700000008</v>
      </c>
      <c r="H12" s="32">
        <v>670.54471305734148</v>
      </c>
      <c r="I12" s="33">
        <v>8792.6516256799296</v>
      </c>
      <c r="J12" s="62" t="s">
        <v>155</v>
      </c>
      <c r="P12" s="52"/>
      <c r="Q12" s="52"/>
      <c r="R12" s="52"/>
      <c r="S12" s="52"/>
    </row>
    <row r="13" spans="1:19" s="51" customFormat="1" ht="35.1" customHeight="1" x14ac:dyDescent="0.25">
      <c r="B13" s="58" t="s">
        <v>37</v>
      </c>
      <c r="C13" s="35">
        <v>6970.3865478457219</v>
      </c>
      <c r="D13" s="35">
        <v>339.04140091699998</v>
      </c>
      <c r="E13" s="35">
        <v>3.2020896430000003</v>
      </c>
      <c r="F13" s="35">
        <v>7312.6300384057213</v>
      </c>
      <c r="G13" s="35">
        <v>299.978317</v>
      </c>
      <c r="H13" s="35">
        <v>-752.48079001822714</v>
      </c>
      <c r="I13" s="36">
        <v>6860.1275653874945</v>
      </c>
      <c r="J13" s="63" t="s">
        <v>154</v>
      </c>
      <c r="P13" s="52"/>
      <c r="Q13" s="52"/>
      <c r="R13" s="52"/>
      <c r="S13" s="52"/>
    </row>
    <row r="14" spans="1:19" s="51" customFormat="1" ht="35.1" customHeight="1" x14ac:dyDescent="0.25">
      <c r="B14" s="57" t="s">
        <v>38</v>
      </c>
      <c r="C14" s="32">
        <v>5234.2934783862156</v>
      </c>
      <c r="D14" s="32">
        <v>11.333756299999965</v>
      </c>
      <c r="E14" s="32">
        <v>10.212801963000002</v>
      </c>
      <c r="F14" s="32">
        <v>5255.8400366492197</v>
      </c>
      <c r="G14" s="32">
        <v>310.50639949999999</v>
      </c>
      <c r="H14" s="32">
        <v>-474.09071953266039</v>
      </c>
      <c r="I14" s="33">
        <v>5092.2557166165589</v>
      </c>
      <c r="J14" s="62" t="s">
        <v>153</v>
      </c>
      <c r="P14" s="52"/>
      <c r="Q14" s="52"/>
      <c r="R14" s="52"/>
      <c r="S14" s="52"/>
    </row>
    <row r="15" spans="1:19" s="51" customFormat="1" ht="35.1" customHeight="1" x14ac:dyDescent="0.25">
      <c r="B15" s="59" t="s">
        <v>49</v>
      </c>
      <c r="C15" s="60">
        <v>2891.6644466262419</v>
      </c>
      <c r="D15" s="60">
        <v>35.818877590999996</v>
      </c>
      <c r="E15" s="60">
        <v>-14.722614</v>
      </c>
      <c r="F15" s="60">
        <v>2912.7607102172419</v>
      </c>
      <c r="G15" s="60">
        <v>74.687862999999993</v>
      </c>
      <c r="H15" s="60">
        <v>472.10266322326396</v>
      </c>
      <c r="I15" s="61">
        <v>3459.5512364405058</v>
      </c>
      <c r="J15" s="64" t="s">
        <v>156</v>
      </c>
      <c r="P15" s="52"/>
      <c r="Q15" s="52"/>
      <c r="R15" s="52"/>
      <c r="S15" s="52"/>
    </row>
    <row r="16" spans="1:19" ht="9.9499999999999993" customHeight="1" x14ac:dyDescent="0.25"/>
    <row r="17" spans="2:10" ht="30" customHeight="1" x14ac:dyDescent="0.25">
      <c r="B17" s="47" t="s">
        <v>242</v>
      </c>
      <c r="J17" s="111" t="s">
        <v>243</v>
      </c>
    </row>
    <row r="18" spans="2:10" ht="30" customHeight="1" x14ac:dyDescent="0.25">
      <c r="B18" s="47" t="s">
        <v>246</v>
      </c>
      <c r="J18" s="111" t="s">
        <v>255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conditionalFormatting sqref="B12:B15">
    <cfRule type="duplicateValues" dxfId="9" priority="7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5"/>
  <sheetViews>
    <sheetView rightToLeft="1" zoomScale="40" zoomScaleNormal="40" workbookViewId="0">
      <selection activeCell="I9" sqref="I9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>
      <c r="C1" s="13"/>
      <c r="D1" s="13"/>
      <c r="E1" s="13"/>
      <c r="F1" s="13"/>
      <c r="G1" s="13"/>
      <c r="H1" s="13"/>
      <c r="I1" s="13"/>
    </row>
    <row r="2" spans="1:19" s="4" customFormat="1" ht="35.1" customHeight="1" x14ac:dyDescent="0.25">
      <c r="B2" s="134" t="s">
        <v>211</v>
      </c>
      <c r="C2" s="134"/>
      <c r="D2" s="134"/>
      <c r="E2" s="134"/>
      <c r="F2" s="134"/>
      <c r="G2" s="134"/>
      <c r="H2" s="134"/>
      <c r="I2" s="134"/>
      <c r="J2" s="134"/>
    </row>
    <row r="3" spans="1:19" s="4" customFormat="1" ht="35.1" customHeight="1" x14ac:dyDescent="0.25">
      <c r="A3" s="3"/>
      <c r="B3" s="134" t="s">
        <v>258</v>
      </c>
      <c r="C3" s="134"/>
      <c r="D3" s="134"/>
      <c r="E3" s="134"/>
      <c r="F3" s="134"/>
      <c r="G3" s="134"/>
      <c r="H3" s="134"/>
      <c r="I3" s="134"/>
      <c r="J3" s="134"/>
    </row>
    <row r="4" spans="1:19" s="4" customFormat="1" ht="35.1" customHeight="1" x14ac:dyDescent="0.25">
      <c r="A4" s="3"/>
      <c r="B4" s="135" t="s">
        <v>257</v>
      </c>
      <c r="C4" s="135"/>
      <c r="D4" s="135"/>
      <c r="E4" s="135"/>
      <c r="F4" s="135"/>
      <c r="G4" s="135"/>
      <c r="H4" s="135"/>
      <c r="I4" s="135"/>
      <c r="J4" s="135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119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0" t="s">
        <v>0</v>
      </c>
      <c r="D7" s="138" t="s">
        <v>85</v>
      </c>
      <c r="E7" s="138" t="s">
        <v>86</v>
      </c>
      <c r="F7" s="140" t="s">
        <v>0</v>
      </c>
      <c r="G7" s="138" t="s">
        <v>85</v>
      </c>
      <c r="H7" s="138" t="s">
        <v>86</v>
      </c>
      <c r="I7" s="140" t="s">
        <v>0</v>
      </c>
      <c r="J7" s="17"/>
    </row>
    <row r="8" spans="1:19" ht="60" customHeight="1" x14ac:dyDescent="0.25">
      <c r="A8" s="3"/>
      <c r="B8" s="142"/>
      <c r="C8" s="141"/>
      <c r="D8" s="139"/>
      <c r="E8" s="139"/>
      <c r="F8" s="141"/>
      <c r="G8" s="139"/>
      <c r="H8" s="139"/>
      <c r="I8" s="141"/>
      <c r="J8" s="142"/>
    </row>
    <row r="9" spans="1:19" ht="60" customHeight="1" x14ac:dyDescent="0.25">
      <c r="A9" s="3"/>
      <c r="B9" s="142"/>
      <c r="C9" s="125">
        <v>2021</v>
      </c>
      <c r="D9" s="139"/>
      <c r="E9" s="139"/>
      <c r="F9" s="125">
        <v>2022</v>
      </c>
      <c r="G9" s="139"/>
      <c r="H9" s="139"/>
      <c r="I9" s="126" t="s">
        <v>293</v>
      </c>
      <c r="J9" s="142"/>
    </row>
    <row r="10" spans="1:19" ht="120" customHeight="1" x14ac:dyDescent="0.25">
      <c r="A10" s="3"/>
      <c r="B10" s="124"/>
      <c r="C10" s="128" t="s">
        <v>285</v>
      </c>
      <c r="D10" s="127" t="s">
        <v>286</v>
      </c>
      <c r="E10" s="127" t="s">
        <v>287</v>
      </c>
      <c r="F10" s="128" t="s">
        <v>285</v>
      </c>
      <c r="G10" s="127" t="s">
        <v>286</v>
      </c>
      <c r="H10" s="127" t="s">
        <v>287</v>
      </c>
      <c r="I10" s="128" t="s">
        <v>285</v>
      </c>
      <c r="J10" s="124"/>
    </row>
    <row r="11" spans="1:19" s="4" customFormat="1" ht="35.1" customHeight="1" x14ac:dyDescent="0.25">
      <c r="A11" s="76"/>
      <c r="B11" s="78" t="s">
        <v>47</v>
      </c>
      <c r="C11" s="79">
        <f t="shared" ref="C11:I11" si="0">SUM(C12:C22)</f>
        <v>4055.9162247489053</v>
      </c>
      <c r="D11" s="79">
        <f t="shared" si="0"/>
        <v>-5.0021645993499853</v>
      </c>
      <c r="E11" s="79">
        <f t="shared" si="0"/>
        <v>464.97750916000001</v>
      </c>
      <c r="F11" s="79">
        <f t="shared" si="0"/>
        <v>4516.1461616167235</v>
      </c>
      <c r="G11" s="79">
        <f t="shared" si="0"/>
        <v>-0.85452826255843384</v>
      </c>
      <c r="H11" s="79">
        <f t="shared" si="0"/>
        <v>-300.96538106669993</v>
      </c>
      <c r="I11" s="79">
        <f t="shared" si="0"/>
        <v>4214.3262522874647</v>
      </c>
      <c r="J11" s="83" t="s">
        <v>212</v>
      </c>
      <c r="L11" s="10"/>
    </row>
    <row r="12" spans="1:19" s="4" customFormat="1" ht="35.1" customHeight="1" x14ac:dyDescent="0.25">
      <c r="A12" s="76"/>
      <c r="B12" s="75" t="s">
        <v>264</v>
      </c>
      <c r="C12" s="32">
        <v>2768.3045166218062</v>
      </c>
      <c r="D12" s="32">
        <v>-3.0122083243499884</v>
      </c>
      <c r="E12" s="32">
        <v>22.214333935000006</v>
      </c>
      <c r="F12" s="32">
        <v>2787.7784410074496</v>
      </c>
      <c r="G12" s="32">
        <v>-11.5867464158157</v>
      </c>
      <c r="H12" s="32">
        <v>-104.46883779664358</v>
      </c>
      <c r="I12" s="32">
        <v>2671.7228567949901</v>
      </c>
      <c r="J12" s="71" t="s">
        <v>104</v>
      </c>
      <c r="L12" s="10"/>
      <c r="P12" s="76"/>
      <c r="Q12" s="76"/>
      <c r="R12" s="76"/>
      <c r="S12" s="76"/>
    </row>
    <row r="13" spans="1:19" s="4" customFormat="1" ht="34.5" customHeight="1" x14ac:dyDescent="0.25">
      <c r="A13" s="76"/>
      <c r="B13" s="82" t="s">
        <v>54</v>
      </c>
      <c r="C13" s="80">
        <v>602.28984777908556</v>
      </c>
      <c r="D13" s="80">
        <v>1.5449999999999999E-3</v>
      </c>
      <c r="E13" s="80">
        <v>399.99207970099997</v>
      </c>
      <c r="F13" s="80">
        <v>1002.2834796024597</v>
      </c>
      <c r="G13" s="80">
        <v>0.92342387869416154</v>
      </c>
      <c r="H13" s="80">
        <v>-163.13370616411339</v>
      </c>
      <c r="I13" s="80">
        <v>840.07319731704047</v>
      </c>
      <c r="J13" s="72" t="s">
        <v>106</v>
      </c>
      <c r="L13" s="10"/>
      <c r="P13" s="76"/>
      <c r="Q13" s="76"/>
      <c r="R13" s="76"/>
      <c r="S13" s="76"/>
    </row>
    <row r="14" spans="1:19" s="4" customFormat="1" ht="35.1" customHeight="1" x14ac:dyDescent="0.25">
      <c r="A14" s="76"/>
      <c r="B14" s="57" t="s">
        <v>57</v>
      </c>
      <c r="C14" s="32">
        <v>263.78338003782352</v>
      </c>
      <c r="D14" s="32">
        <v>7.730316633000001</v>
      </c>
      <c r="E14" s="32">
        <v>29.747569133000002</v>
      </c>
      <c r="F14" s="32">
        <v>301.08548217080158</v>
      </c>
      <c r="G14" s="32">
        <v>-7.0928141901544821</v>
      </c>
      <c r="H14" s="32">
        <v>-20.955105043246817</v>
      </c>
      <c r="I14" s="32">
        <v>273.03756293740031</v>
      </c>
      <c r="J14" s="71" t="s">
        <v>105</v>
      </c>
      <c r="L14" s="10"/>
      <c r="P14" s="76"/>
      <c r="Q14" s="76"/>
      <c r="R14" s="76"/>
      <c r="S14" s="76"/>
    </row>
    <row r="15" spans="1:19" s="4" customFormat="1" ht="35.1" customHeight="1" x14ac:dyDescent="0.25">
      <c r="A15" s="76"/>
      <c r="B15" s="82" t="s">
        <v>58</v>
      </c>
      <c r="C15" s="80">
        <v>102.79433390462424</v>
      </c>
      <c r="D15" s="80">
        <v>-3.7882112510000012</v>
      </c>
      <c r="E15" s="80">
        <v>-2.8640050109999975</v>
      </c>
      <c r="F15" s="80">
        <v>96.142119169108952</v>
      </c>
      <c r="G15" s="80">
        <v>0.34644230774220824</v>
      </c>
      <c r="H15" s="80">
        <v>-1.8854121553394094</v>
      </c>
      <c r="I15" s="80">
        <v>94.603149321511751</v>
      </c>
      <c r="J15" s="72" t="s">
        <v>107</v>
      </c>
      <c r="L15" s="10"/>
      <c r="P15" s="76"/>
      <c r="Q15" s="76"/>
      <c r="R15" s="76"/>
      <c r="S15" s="76"/>
    </row>
    <row r="16" spans="1:19" s="4" customFormat="1" ht="35.1" customHeight="1" x14ac:dyDescent="0.25">
      <c r="A16" s="76"/>
      <c r="B16" s="57" t="s">
        <v>18</v>
      </c>
      <c r="C16" s="32">
        <v>58.290294378075316</v>
      </c>
      <c r="D16" s="32">
        <v>-0.33817059099999996</v>
      </c>
      <c r="E16" s="32">
        <v>0.13360820599999987</v>
      </c>
      <c r="F16" s="32">
        <v>58.085765104644103</v>
      </c>
      <c r="G16" s="32">
        <v>1.3780592474073841</v>
      </c>
      <c r="H16" s="32">
        <v>-1.5789940133913944</v>
      </c>
      <c r="I16" s="32">
        <v>57.884830338660095</v>
      </c>
      <c r="J16" s="71" t="s">
        <v>113</v>
      </c>
      <c r="L16" s="10"/>
      <c r="P16" s="76"/>
      <c r="Q16" s="76"/>
      <c r="R16" s="76"/>
      <c r="S16" s="76"/>
    </row>
    <row r="17" spans="1:19" s="4" customFormat="1" ht="35.1" customHeight="1" x14ac:dyDescent="0.25">
      <c r="A17" s="76"/>
      <c r="B17" s="82" t="s">
        <v>20</v>
      </c>
      <c r="C17" s="80">
        <v>34.891566054971641</v>
      </c>
      <c r="D17" s="80">
        <v>6.4297450760000014</v>
      </c>
      <c r="E17" s="80">
        <v>7.7441542510000003</v>
      </c>
      <c r="F17" s="80">
        <v>49.06546645818139</v>
      </c>
      <c r="G17" s="80">
        <v>-1.6738384786700011</v>
      </c>
      <c r="H17" s="80">
        <v>-4.0174005599999987</v>
      </c>
      <c r="I17" s="80">
        <v>43.374227419511392</v>
      </c>
      <c r="J17" s="72" t="s">
        <v>116</v>
      </c>
      <c r="L17" s="10"/>
      <c r="P17" s="76"/>
      <c r="Q17" s="76"/>
      <c r="R17" s="76"/>
      <c r="S17" s="76"/>
    </row>
    <row r="18" spans="1:19" s="4" customFormat="1" ht="35.1" customHeight="1" x14ac:dyDescent="0.25">
      <c r="A18" s="76"/>
      <c r="B18" s="57" t="s">
        <v>43</v>
      </c>
      <c r="C18" s="32">
        <v>34.855584455257201</v>
      </c>
      <c r="D18" s="32">
        <v>7.6597573059999995</v>
      </c>
      <c r="E18" s="32">
        <v>-5.0463021999999996E-2</v>
      </c>
      <c r="F18" s="32">
        <v>42.464878750121656</v>
      </c>
      <c r="G18" s="32">
        <v>-1.1888868232000003</v>
      </c>
      <c r="H18" s="32">
        <v>-1.7957600000030993E-2</v>
      </c>
      <c r="I18" s="32">
        <v>41.258034326921624</v>
      </c>
      <c r="J18" s="71" t="s">
        <v>117</v>
      </c>
      <c r="L18" s="10"/>
      <c r="P18" s="76"/>
      <c r="Q18" s="76"/>
      <c r="R18" s="76"/>
      <c r="S18" s="76"/>
    </row>
    <row r="19" spans="1:19" s="4" customFormat="1" ht="35.1" customHeight="1" x14ac:dyDescent="0.25">
      <c r="A19" s="76"/>
      <c r="B19" s="82" t="s">
        <v>21</v>
      </c>
      <c r="C19" s="80">
        <v>33.591919744793856</v>
      </c>
      <c r="D19" s="80">
        <v>1.8582915</v>
      </c>
      <c r="E19" s="80">
        <v>5.6614012669999978</v>
      </c>
      <c r="F19" s="80">
        <v>41.111631534781509</v>
      </c>
      <c r="G19" s="80">
        <v>1.246938917134558</v>
      </c>
      <c r="H19" s="80">
        <v>-2.1342217746945451</v>
      </c>
      <c r="I19" s="80">
        <v>40.224348677221521</v>
      </c>
      <c r="J19" s="72" t="s">
        <v>109</v>
      </c>
      <c r="L19" s="10"/>
      <c r="P19" s="76"/>
      <c r="Q19" s="76"/>
      <c r="R19" s="76"/>
      <c r="S19" s="76"/>
    </row>
    <row r="20" spans="1:19" s="4" customFormat="1" ht="35.1" customHeight="1" x14ac:dyDescent="0.25">
      <c r="A20" s="76"/>
      <c r="B20" s="57" t="s">
        <v>19</v>
      </c>
      <c r="C20" s="32">
        <v>40.509195454060105</v>
      </c>
      <c r="D20" s="32">
        <v>-2.6403549099999997</v>
      </c>
      <c r="E20" s="32">
        <v>-9.0413923999999868E-2</v>
      </c>
      <c r="F20" s="32">
        <v>37.778444310934553</v>
      </c>
      <c r="G20" s="32">
        <v>3.4332973594780798</v>
      </c>
      <c r="H20" s="32">
        <v>-1.5065695050860768</v>
      </c>
      <c r="I20" s="32">
        <v>39.705172165326559</v>
      </c>
      <c r="J20" s="71" t="s">
        <v>111</v>
      </c>
      <c r="L20" s="10"/>
      <c r="P20" s="76"/>
      <c r="Q20" s="76"/>
      <c r="R20" s="76"/>
      <c r="S20" s="76"/>
    </row>
    <row r="21" spans="1:19" s="4" customFormat="1" ht="35.1" customHeight="1" x14ac:dyDescent="0.25">
      <c r="A21" s="76"/>
      <c r="B21" s="82" t="s">
        <v>16</v>
      </c>
      <c r="C21" s="80">
        <v>48.250839925642275</v>
      </c>
      <c r="D21" s="80">
        <v>-6.283514631000001</v>
      </c>
      <c r="E21" s="80">
        <v>-6.1563491509999997</v>
      </c>
      <c r="F21" s="80">
        <v>35.990453508239789</v>
      </c>
      <c r="G21" s="80">
        <v>0.72034952933135987</v>
      </c>
      <c r="H21" s="80">
        <v>2.2727393180390365</v>
      </c>
      <c r="I21" s="80">
        <v>38.983542355610183</v>
      </c>
      <c r="J21" s="72" t="s">
        <v>112</v>
      </c>
      <c r="L21" s="10"/>
      <c r="P21" s="76"/>
      <c r="Q21" s="76"/>
      <c r="R21" s="76"/>
      <c r="S21" s="76"/>
    </row>
    <row r="22" spans="1:19" s="4" customFormat="1" ht="35.1" customHeight="1" x14ac:dyDescent="0.25">
      <c r="A22" s="76"/>
      <c r="B22" s="73" t="s">
        <v>45</v>
      </c>
      <c r="C22" s="38">
        <v>68.354746392765833</v>
      </c>
      <c r="D22" s="38">
        <v>-12.619360407</v>
      </c>
      <c r="E22" s="38">
        <v>8.6455937750000018</v>
      </c>
      <c r="F22" s="38">
        <v>64.36</v>
      </c>
      <c r="G22" s="38">
        <v>12.639246405493996</v>
      </c>
      <c r="H22" s="38">
        <v>-3.5399157722237788</v>
      </c>
      <c r="I22" s="38">
        <v>73.459330633270213</v>
      </c>
      <c r="J22" s="74" t="s">
        <v>239</v>
      </c>
      <c r="L22" s="10"/>
      <c r="P22" s="76"/>
      <c r="Q22" s="76"/>
      <c r="R22" s="76"/>
      <c r="S22" s="76"/>
    </row>
    <row r="23" spans="1:19" customFormat="1" ht="9.9499999999999993" customHeight="1" x14ac:dyDescent="0.25">
      <c r="L23" s="10"/>
    </row>
    <row r="24" spans="1:19" customFormat="1" ht="30" customHeight="1" x14ac:dyDescent="0.25">
      <c r="B24" s="47" t="s">
        <v>242</v>
      </c>
      <c r="D24" s="10"/>
      <c r="E24" s="10"/>
      <c r="F24" s="10"/>
      <c r="G24" s="10"/>
      <c r="H24" s="10"/>
      <c r="I24" s="12"/>
      <c r="J24" s="111" t="s">
        <v>243</v>
      </c>
    </row>
    <row r="25" spans="1:19" customFormat="1" ht="30" customHeight="1" x14ac:dyDescent="0.25">
      <c r="B25" s="47" t="s">
        <v>246</v>
      </c>
      <c r="C25" s="10"/>
      <c r="D25" s="10"/>
      <c r="J25" s="111" t="s">
        <v>255</v>
      </c>
    </row>
  </sheetData>
  <mergeCells count="12">
    <mergeCell ref="B8:B9"/>
    <mergeCell ref="G7:G9"/>
    <mergeCell ref="H7:H9"/>
    <mergeCell ref="B2:J2"/>
    <mergeCell ref="B3:J3"/>
    <mergeCell ref="B4:J4"/>
    <mergeCell ref="J8:J9"/>
    <mergeCell ref="C7:C8"/>
    <mergeCell ref="F7:F8"/>
    <mergeCell ref="I7:I8"/>
    <mergeCell ref="D7:D9"/>
    <mergeCell ref="E7:E9"/>
  </mergeCells>
  <conditionalFormatting sqref="B12">
    <cfRule type="duplicateValues" dxfId="8" priority="4"/>
  </conditionalFormatting>
  <conditionalFormatting sqref="B14 B16 B18 B20 B22">
    <cfRule type="duplicateValues" dxfId="7" priority="3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المحتويات</vt:lpstr>
      <vt:lpstr>1a</vt:lpstr>
      <vt:lpstr>1b</vt:lpstr>
      <vt:lpstr>1c</vt:lpstr>
      <vt:lpstr>2a</vt:lpstr>
      <vt:lpstr>2b</vt:lpstr>
      <vt:lpstr>2c</vt:lpstr>
      <vt:lpstr>2e</vt:lpstr>
      <vt:lpstr>3a</vt:lpstr>
      <vt:lpstr>3b</vt:lpstr>
      <vt:lpstr>3c</vt:lpstr>
      <vt:lpstr>3d</vt:lpstr>
      <vt:lpstr>4a</vt:lpstr>
      <vt:lpstr>4b</vt:lpstr>
      <vt:lpstr>4c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'2e'!Print_Area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CBJ\SA-00223</vt:lpwstr>
  </property>
  <property fmtid="{D5CDD505-2E9C-101B-9397-08002B2CF9AE}" pid="4" name="DLPManualFileClassificationLastModificationDate">
    <vt:lpwstr>1730381854</vt:lpwstr>
  </property>
  <property fmtid="{D5CDD505-2E9C-101B-9397-08002B2CF9AE}" pid="5" name="DLPManualFileClassificationVersion">
    <vt:lpwstr>11.10.100.17</vt:lpwstr>
  </property>
</Properties>
</file>