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9FDAA33-FD22-4655-B850-387F9E39D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إحصاءات أنظمة الدفع" sheetId="13" r:id="rId1"/>
    <sheet name="49 " sheetId="12" r:id="rId2"/>
    <sheet name="51 50" sheetId="2" r:id="rId3"/>
    <sheet name="52" sheetId="3" r:id="rId4"/>
    <sheet name="53 (a)" sheetId="16" r:id="rId5"/>
    <sheet name="53 (b)" sheetId="17" r:id="rId6"/>
    <sheet name="54" sheetId="8" r:id="rId7"/>
    <sheet name="55" sheetId="15" r:id="rId8"/>
    <sheet name="57 56" sheetId="6" r:id="rId9"/>
    <sheet name="59 58" sheetId="7" r:id="rId10"/>
  </sheets>
  <externalReferences>
    <externalReference r:id="rId11"/>
  </externalReferences>
  <definedNames>
    <definedName name="FrequencyList">'[1]Report Form'!$F$4:$F$8</definedName>
    <definedName name="PeriodList">'[1]Report Form'!$E$4:$E$76</definedName>
    <definedName name="_xlnm.Print_Area" localSheetId="1">'49 '!$B$2:$O$108</definedName>
    <definedName name="_xlnm.Print_Area" localSheetId="2">'51 50'!$B$2:$N$81</definedName>
    <definedName name="_xlnm.Print_Area" localSheetId="3">'52'!$B$2:$X$43</definedName>
    <definedName name="_xlnm.Print_Area" localSheetId="4">'53 (a)'!$B$2:$Q$35</definedName>
    <definedName name="_xlnm.Print_Area" localSheetId="5">'53 (b)'!$B$2:$R$35</definedName>
    <definedName name="_xlnm.Print_Area" localSheetId="6">'54'!$B$2:$J$405</definedName>
    <definedName name="_xlnm.Print_Area" localSheetId="7">'55'!$B$2:$J$95</definedName>
    <definedName name="_xlnm.Print_Area" localSheetId="8">'57 56'!$A$1:$O$34</definedName>
    <definedName name="_xlnm.Print_Area" localSheetId="9">'59 58'!$A$1:$I$34</definedName>
    <definedName name="_xlnm.Print_Area" localSheetId="0">'إحصاءات أنظمة الدفع'!$B$3:$D$18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16" l="1"/>
  <c r="M104" i="12" s="1"/>
  <c r="D32" i="16"/>
  <c r="O104" i="12"/>
  <c r="N104" i="12"/>
  <c r="L104" i="12"/>
  <c r="L78" i="2"/>
  <c r="E31" i="16" l="1"/>
  <c r="D31" i="16"/>
  <c r="D30" i="16" l="1"/>
  <c r="E30" i="16" l="1"/>
  <c r="L76" i="2" l="1"/>
  <c r="E29" i="16" l="1"/>
  <c r="D29" i="16"/>
  <c r="L75" i="2" l="1"/>
  <c r="E28" i="16" l="1"/>
  <c r="D28" i="16"/>
  <c r="E27" i="16"/>
  <c r="D27" i="16"/>
  <c r="E26" i="16"/>
  <c r="D26" i="16"/>
  <c r="E25" i="16"/>
  <c r="D25" i="16"/>
  <c r="E24" i="16"/>
  <c r="D24" i="16"/>
  <c r="E22" i="16"/>
  <c r="D22" i="16"/>
  <c r="E21" i="16"/>
  <c r="D21" i="16"/>
  <c r="E20" i="16"/>
  <c r="D20" i="16"/>
  <c r="E19" i="16"/>
  <c r="D19" i="16"/>
  <c r="E18" i="16"/>
  <c r="D18" i="16"/>
  <c r="E17" i="16"/>
  <c r="D17" i="16"/>
  <c r="E16" i="16"/>
  <c r="D16" i="16"/>
  <c r="E15" i="16"/>
  <c r="D15" i="16"/>
  <c r="E14" i="16"/>
  <c r="D14" i="16"/>
  <c r="E13" i="16"/>
  <c r="D13" i="16"/>
  <c r="E12" i="16"/>
  <c r="D12" i="16"/>
  <c r="E11" i="16"/>
  <c r="D11" i="16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P9" i="16" l="1"/>
  <c r="N9" i="16"/>
  <c r="L9" i="16"/>
  <c r="J9" i="16"/>
  <c r="H9" i="16"/>
  <c r="C9" i="16"/>
  <c r="G9" i="16" l="1"/>
  <c r="I9" i="16"/>
  <c r="K9" i="16"/>
  <c r="M9" i="16"/>
  <c r="O9" i="16"/>
  <c r="Q9" i="16"/>
  <c r="F9" i="16"/>
  <c r="D9" i="16" s="1"/>
  <c r="E9" i="16" l="1"/>
  <c r="L74" i="2"/>
  <c r="L73" i="2" l="1"/>
  <c r="L72" i="2" l="1"/>
  <c r="L71" i="2" l="1"/>
  <c r="L69" i="2" l="1"/>
  <c r="L70" i="2"/>
  <c r="L68" i="2" l="1"/>
  <c r="L67" i="2" l="1"/>
  <c r="L66" i="2" l="1"/>
  <c r="L65" i="2" l="1"/>
  <c r="L63" i="2" l="1"/>
  <c r="L58" i="2" l="1"/>
  <c r="D41" i="3" l="1"/>
  <c r="C41" i="3"/>
  <c r="L55" i="2" l="1"/>
  <c r="D40" i="3" l="1"/>
  <c r="C40" i="3"/>
  <c r="L54" i="2"/>
  <c r="D39" i="3" l="1"/>
  <c r="C39" i="3"/>
  <c r="L53" i="2" l="1"/>
  <c r="L52" i="2" l="1"/>
  <c r="D37" i="3" l="1"/>
  <c r="C37" i="3"/>
  <c r="D38" i="3" l="1"/>
  <c r="C38" i="3"/>
  <c r="D36" i="3" l="1"/>
  <c r="C36" i="3"/>
  <c r="L50" i="2"/>
  <c r="D35" i="3" l="1"/>
  <c r="C35" i="3"/>
  <c r="D34" i="3" l="1"/>
  <c r="C34" i="3"/>
  <c r="C9" i="3" l="1"/>
  <c r="C19" i="3"/>
  <c r="C18" i="3"/>
  <c r="C17" i="3"/>
  <c r="D9" i="3"/>
  <c r="D10" i="3" l="1"/>
  <c r="D33" i="3" l="1"/>
  <c r="C20" i="3"/>
  <c r="D20" i="3"/>
  <c r="C33" i="3"/>
  <c r="D32" i="3"/>
  <c r="C32" i="3"/>
  <c r="D31" i="3"/>
  <c r="C31" i="3"/>
  <c r="D30" i="3"/>
  <c r="C30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19" i="3"/>
  <c r="D18" i="3"/>
  <c r="D17" i="3"/>
  <c r="D13" i="3"/>
  <c r="C13" i="3"/>
  <c r="D12" i="3"/>
  <c r="C12" i="3"/>
  <c r="D11" i="3"/>
  <c r="C11" i="3"/>
  <c r="C10" i="3"/>
  <c r="H11" i="12" l="1"/>
  <c r="G11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44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Numbers are provided by CBJ</t>
        </r>
      </text>
    </comment>
  </commentList>
</comments>
</file>

<file path=xl/sharedStrings.xml><?xml version="1.0" encoding="utf-8"?>
<sst xmlns="http://schemas.openxmlformats.org/spreadsheetml/2006/main" count="532" uniqueCount="181">
  <si>
    <t>NA</t>
  </si>
  <si>
    <t xml:space="preserve">عدد 
Volume </t>
  </si>
  <si>
    <t>الجنيه الإسترليني
Sterling pound</t>
  </si>
  <si>
    <t>اليورو
Euro</t>
  </si>
  <si>
    <t>الدولار الأمريكي
U.S. Dollar</t>
  </si>
  <si>
    <t>دينار أردني
Jordainian Dinar</t>
  </si>
  <si>
    <t>قيمة
Value</t>
  </si>
  <si>
    <t>المؤسسات الخيرية
Charities</t>
  </si>
  <si>
    <t>القطاعات الأخرى
Other Sectors</t>
  </si>
  <si>
    <t>تجارة وخدمات
Trade and Services</t>
  </si>
  <si>
    <t>نقابات ومنظمات
Unions and organizations</t>
  </si>
  <si>
    <t>التعليم
Learning</t>
  </si>
  <si>
    <t>التمويل والخدمات المالية
Financial Companies</t>
  </si>
  <si>
    <t>مقدمي خدمات الدفع
payment Service Provider</t>
  </si>
  <si>
    <t>الحكومة
Governament</t>
  </si>
  <si>
    <t xml:space="preserve">خدمات أساسية (ماء+ كهرباء)
Utility </t>
  </si>
  <si>
    <t>الاتصالات 
Telecomunication</t>
  </si>
  <si>
    <t>التجارة الإلكترونية
e-Commerce</t>
  </si>
  <si>
    <t>أجهزة الصراف الآلي
ATM</t>
  </si>
  <si>
    <t>أجهزة نقاط البيع
POS</t>
  </si>
  <si>
    <t>الإجمالي 
Total</t>
  </si>
  <si>
    <t>البطاقات المدفوعة مسبقاً
Prepaid Cards</t>
  </si>
  <si>
    <t>البطاقات الدائنة
Credit Cards</t>
  </si>
  <si>
    <t>البطاقات المدينة
Debit Card</t>
  </si>
  <si>
    <t>الموبايل المصرفي
Mobile Banking</t>
  </si>
  <si>
    <t>الانترنت المصرفي
Internet Banking</t>
  </si>
  <si>
    <t>الفترة
Period</t>
  </si>
  <si>
    <t xml:space="preserve"> مليون  دينار
JD Million</t>
  </si>
  <si>
    <t> 2002</t>
  </si>
  <si>
    <t> 2001</t>
  </si>
  <si>
    <t> 2000</t>
  </si>
  <si>
    <t> 1999</t>
  </si>
  <si>
    <t> 1998</t>
  </si>
  <si>
    <t> 1997</t>
  </si>
  <si>
    <t> 1996</t>
  </si>
  <si>
    <t>Value</t>
  </si>
  <si>
    <t>Number (1000)</t>
  </si>
  <si>
    <t>القيمة</t>
  </si>
  <si>
    <t>العدد (الف)</t>
  </si>
  <si>
    <t>Total Returned Cheques</t>
  </si>
  <si>
    <t>لأسباب فنية</t>
  </si>
  <si>
    <t>لأسباب مالية</t>
  </si>
  <si>
    <t>إجمالي الشيكات المعادة</t>
  </si>
  <si>
    <t xml:space="preserve"> عدد الحركات
Number of Transactions</t>
  </si>
  <si>
    <t xml:space="preserve"> القيمة بالمليون
Value in Million</t>
  </si>
  <si>
    <t>القيمة بالمليون
Value in Million</t>
  </si>
  <si>
    <t>عدد أجهزة نقاط البيع
Number of POS</t>
  </si>
  <si>
    <t xml:space="preserve"> عدد أجهزة الصراف الالي 
Number of ATM </t>
  </si>
  <si>
    <t xml:space="preserve">     عدد الخدمات (خدمة)
Number of Services</t>
  </si>
  <si>
    <t xml:space="preserve">   عدد المفوترين (مفوتر)
 Number of Billers</t>
  </si>
  <si>
    <t>نظام المقاصة الإلكترونية للشيكات 
 ECCU</t>
  </si>
  <si>
    <t>نظام عرض وتحصيل الفواتير إلكترونياً 
 eFAWATEERcom</t>
  </si>
  <si>
    <t>نظام الدفع الفوري
CliQ</t>
  </si>
  <si>
    <t>نظام الدفع بواسطة الهاتف النقال
JoMoPay</t>
  </si>
  <si>
    <t xml:space="preserve"> عدد الحركات</t>
  </si>
  <si>
    <t>القيمة بالمليون</t>
  </si>
  <si>
    <t>Number of Transactions</t>
  </si>
  <si>
    <t>Value in Million</t>
  </si>
  <si>
    <r>
      <rPr>
        <b/>
        <sz val="20"/>
        <color theme="0"/>
        <rFont val="Times New Roman"/>
        <family val="1"/>
      </rPr>
      <t>الشيكات المعادة</t>
    </r>
    <r>
      <rPr>
        <b/>
        <sz val="18"/>
        <color theme="0"/>
        <rFont val="Times New Roman"/>
        <family val="1"/>
      </rPr>
      <t xml:space="preserve">
Returned Cheques</t>
    </r>
  </si>
  <si>
    <t>إحصاءات القطاع المالي</t>
  </si>
  <si>
    <t>Table (54) جدول</t>
  </si>
  <si>
    <t>Table (55) جدول</t>
  </si>
  <si>
    <t>Table (56) جدول</t>
  </si>
  <si>
    <t xml:space="preserve">   عدد المستخدمين
Number of users 
مليون
Million</t>
  </si>
  <si>
    <t xml:space="preserve"> عدد الحركات
Number of Transactions
مليون
Million</t>
  </si>
  <si>
    <t xml:space="preserve">   قيمة الحركات
  Value of Transactions
مليون
Million</t>
  </si>
  <si>
    <t>قيمة الشيكات المتداولة
Value of Cheques 
مليون
Million</t>
  </si>
  <si>
    <t>قيمة الشيكات المعادة
Value of Returned Cheques
مليون
Million</t>
  </si>
  <si>
    <t>Payments Systems Statistics</t>
  </si>
  <si>
    <t>إحصاءات أنظمة الدفع</t>
  </si>
  <si>
    <t>رقم الجدول
.Table No</t>
  </si>
  <si>
    <t>إحصاءات الشركات المالية الأخرى</t>
  </si>
  <si>
    <t xml:space="preserve">      ملخص لأنظمة الدفع والتقاص </t>
  </si>
  <si>
    <t xml:space="preserve"> عدد وقيم حركات نظام غرفة التقاص الآلية </t>
  </si>
  <si>
    <t>Automated Clearing House System Transactions</t>
  </si>
  <si>
    <t>عدد وقيم حركات نظام الدفع الفوري</t>
  </si>
  <si>
    <t xml:space="preserve"> Instant Payment System Transactions</t>
  </si>
  <si>
    <t>نظام المقاصة الإلكترونية للشيكات</t>
  </si>
  <si>
    <t>Volume of Internet and Mobile Banking &amp; Number of POS and ATM in Kingdom</t>
  </si>
  <si>
    <t>عدد البطاقات وعدد وقيمة حركات بطاقات الدفع المصدرة في المملكة مصنفة حسب نوعها</t>
  </si>
  <si>
    <t>عدد وقيم حركات البطاقات الأجنبية على نقاط البيع وأجهزة الصراف الآلي والتجارة الإلكترونية</t>
  </si>
  <si>
    <t>عدد وقيمة حركات البطاقات المصدرة في المملكة</t>
  </si>
  <si>
    <t>Number of Cards and Volume and Value of Payment Cards Transactions in Kingdom  Sorted by Type</t>
  </si>
  <si>
    <t>Financial Sector Statistics</t>
  </si>
  <si>
    <t>Volume and Value of Cards Issued in Kingdom</t>
  </si>
  <si>
    <t xml:space="preserve">Summary of Payment and Clearing Systems   </t>
  </si>
  <si>
    <t>Source : "JOPACC".</t>
  </si>
  <si>
    <t xml:space="preserve">المصدر : الشركة الأردنية لأنظمة الدفع والتقاص. </t>
  </si>
  <si>
    <t>Source : (JOPACC) from 2/2023.</t>
  </si>
  <si>
    <t>المصدر: الشركة الأردنية لأنظمة الدفع والتقاص اعتبارا من شهر 2/2023.</t>
  </si>
  <si>
    <t>Electronic Check Clearing System</t>
  </si>
  <si>
    <r>
      <t xml:space="preserve">Mar &amp; Apr 20 </t>
    </r>
    <r>
      <rPr>
        <b/>
        <vertAlign val="superscript"/>
        <sz val="20"/>
        <rFont val="Times New Roman"/>
        <family val="1"/>
      </rPr>
      <t>*</t>
    </r>
  </si>
  <si>
    <t>Source : (JOPACC) from 3/2023.</t>
  </si>
  <si>
    <t>المصدر : الشركة الأردنية لأنظمة الدفع والتقاص (JOPACC) اعتباراً من شهر 2023/3.</t>
  </si>
  <si>
    <t xml:space="preserve"> * : لا يمكن فصلها بسبب جلسة متواصلة لعمليات تقاص الشيكات من تاريخ 2020/3/22 إلى  تاريخ 2020/4/16.</t>
  </si>
  <si>
    <r>
      <rPr>
        <b/>
        <sz val="20"/>
        <color theme="0"/>
        <rFont val="Times New Roman"/>
        <family val="1"/>
      </rPr>
      <t>  الشيكات المقدمة للتقاص  </t>
    </r>
    <r>
      <rPr>
        <b/>
        <sz val="18"/>
        <color theme="0"/>
        <rFont val="Times New Roman"/>
        <family val="1"/>
      </rPr>
      <t>  
Cheques Presented for Clearing</t>
    </r>
  </si>
  <si>
    <t xml:space="preserve"> for Financial Reasons</t>
  </si>
  <si>
    <t>for Technical Reasons</t>
  </si>
  <si>
    <t>عدد البطاقات
Number of Cards</t>
  </si>
  <si>
    <t xml:space="preserve">Statistics of Other Financial Corporations </t>
  </si>
  <si>
    <t>Electronic Bill Presentment and Payment System (eFAWATEERcom) Transactions by Sector.................................................................................................</t>
  </si>
  <si>
    <t>Number of Cards and Volume and Value of Payment Cards Transactions in Kingdom Sorted by Type.................................................................................................</t>
  </si>
  <si>
    <t xml:space="preserve">   Table (50) جدول</t>
  </si>
  <si>
    <t xml:space="preserve">   Table (51) جدول  </t>
  </si>
  <si>
    <t xml:space="preserve">                                                                    Table (49) جدول                                                                       </t>
  </si>
  <si>
    <t>4544.5*</t>
  </si>
  <si>
    <t>494*</t>
  </si>
  <si>
    <t>إجمالي قيمة الحركات 
Total Values of Transations</t>
  </si>
  <si>
    <t xml:space="preserve"> إجمالي عدد الحركات
Total Number of Transactions</t>
  </si>
  <si>
    <t xml:space="preserve">                                                               Table (52) جدول                                          </t>
  </si>
  <si>
    <r>
      <t xml:space="preserve"> </t>
    </r>
    <r>
      <rPr>
        <b/>
        <vertAlign val="superscript"/>
        <sz val="20"/>
        <color theme="1"/>
        <rFont val="Times New Roman"/>
        <family val="1"/>
      </rPr>
      <t>*</t>
    </r>
    <r>
      <rPr>
        <b/>
        <sz val="20"/>
        <color theme="1"/>
        <rFont val="Times New Roman"/>
        <family val="1"/>
      </rPr>
      <t>2023</t>
    </r>
  </si>
  <si>
    <t xml:space="preserve">نظام عرض وتحصيل الفواتير إلكترونيا حسب القطاعات                     </t>
  </si>
  <si>
    <t xml:space="preserve">Electronic Bill Presentment and Payment System (eFAWATEERcom) Transactions by Sector               </t>
  </si>
  <si>
    <t>Volume and Value of foreign Cards on POS and ATM and e-Commerce in Kingdom</t>
  </si>
  <si>
    <t xml:space="preserve"> * : It cannot be Separated due to a Continuous Session of Cheques Clearing from 22/3/2020 to 16/4/2020.</t>
  </si>
  <si>
    <t>** : أولية</t>
  </si>
  <si>
    <t>** : Preliminary</t>
  </si>
  <si>
    <t xml:space="preserve"> * : تم اعتماد منهجية جديدة لاحتساب الحركات مع شركة جوباك.</t>
  </si>
  <si>
    <t>* : Adopted a new methodology to calculate the transactios with JoPacc</t>
  </si>
  <si>
    <t>`</t>
  </si>
  <si>
    <t xml:space="preserve"> ملاحظة: عدد وقيم الحركات تشمل حركات أعضاء النظام (BCT) + حركات البنك المركزي (CBO) + اتفاقيات إعادة الشراء (REPO).</t>
  </si>
  <si>
    <t xml:space="preserve">(REPO)  اعتباراً  من بداية عام 2025 أصبحت القيم والحركات لا تشمل اتفاقيات إعادة الشراء * </t>
  </si>
  <si>
    <t>*: From the beginning of 2025 the Values and Volumes dosen't Include Repurchase Agreements (REPO)</t>
  </si>
  <si>
    <t>Note : Values and Volumes Includes Central Bank Operations (CBO) + Bilateral Credit Transfer (BCT) + Repurchase Agreements (REPO)</t>
  </si>
  <si>
    <t>*Transactions Processed through RTGS System</t>
  </si>
  <si>
    <t>* عدد وقيم حركات نظام التسويات الإجمالية الفوري</t>
  </si>
  <si>
    <t>2024*</t>
  </si>
  <si>
    <t xml:space="preserve">*تم تعديل منهجية احتساب بيانات عدد البطاقات. </t>
  </si>
  <si>
    <t>*تم تعديل منهجية احتساب بيانات عدد البطاقات.</t>
  </si>
  <si>
    <t>* The Methodology for Calculating the No. of Cards has been Modified.</t>
  </si>
  <si>
    <t>2026**</t>
  </si>
  <si>
    <t>عدد حركات الانترنت والموبايل المصرفي وعدد أجهزة نقاط البيع وأجهزة الصراف الآلي</t>
  </si>
  <si>
    <t>JD Million</t>
  </si>
  <si>
    <t>مليون  دينار</t>
  </si>
  <si>
    <t>المعلومات والاتصالات 
Information and Communication</t>
  </si>
  <si>
    <t>إمدادات الكهرباء
Electricity Supply</t>
  </si>
  <si>
    <t>إمدادات المياه
Water Supply</t>
  </si>
  <si>
    <t>التعليم
Education</t>
  </si>
  <si>
    <t xml:space="preserve">الإدارة العامة والدفاع
Public Administration and Defence </t>
  </si>
  <si>
    <t>الأنشطة المالية وأنشطة التأمين
Financial and Insurance Activities</t>
  </si>
  <si>
    <t>النقل والتخزين
Transportation and Storage</t>
  </si>
  <si>
    <t>الأنشطة المهنية والعلمية والتقنية
Professional, Scientific and Technical Activities</t>
  </si>
  <si>
    <t>أنشطة الصحة البشرية والخدمة الاجتماعية
Human Health and Social Work Activities</t>
  </si>
  <si>
    <t>الصناعة التحويلية
Manufacturing</t>
  </si>
  <si>
    <t>تجارة الجملة والتجزئة
Wholesale and Retail Trade; Repair of Motor Vehicles</t>
  </si>
  <si>
    <t>الفنون والترفيه والترويح
Arts, Entertainment and Recreation</t>
  </si>
  <si>
    <t>الأنشطة العقارية
Real Estate Activities</t>
  </si>
  <si>
    <t>أنشطة الخدمات الأخرى
Other Service Activities</t>
  </si>
  <si>
    <t xml:space="preserve">   عدد المستخدمين
Number of users 
ألف
Thousand</t>
  </si>
  <si>
    <t xml:space="preserve">                                                               Table (53b) جدول                                          </t>
  </si>
  <si>
    <t xml:space="preserve">                                                               Table (53a) جدول                                          </t>
  </si>
  <si>
    <t>Table (57) جدول</t>
  </si>
  <si>
    <t xml:space="preserve">                                                            Table (58) جدول                    </t>
  </si>
  <si>
    <t xml:space="preserve">                                                            Table (59) جدول                                                    </t>
  </si>
  <si>
    <t>59</t>
  </si>
  <si>
    <t xml:space="preserve">المدفوعات الالكترونية باستخدام نظام عرض ودفع الفواتير الكترونياً (اي فواتيركم) وفقاً للتصنيف القطاعي ISIC-4                  </t>
  </si>
  <si>
    <t>Summary of Payment and Clearing Systems...................................................................................................................................................</t>
  </si>
  <si>
    <t>Automated Clearing House System Transactions.............................................................................................................................................</t>
  </si>
  <si>
    <t>Instant Payment System Transactions............................................................................................................................................................</t>
  </si>
  <si>
    <t>Electronic Check Clearing System.................................................................................................................................................................</t>
  </si>
  <si>
    <t>Transactions Processed through RTGS System..............................................................................................................................................</t>
  </si>
  <si>
    <t>Volume of Internet and Mobile &amp; Banking Number of POS and ATM in Kingdom...............................................................................................</t>
  </si>
  <si>
    <t>Volume and Value of Cards on  POS and ATM and e-Commerce in Kingdom.....................................................................................................</t>
  </si>
  <si>
    <t>Volume and Value of Cards Issued in Kingdom...............................................................................................................................................</t>
  </si>
  <si>
    <t>Electronic payments using Electronic Bill Presentment and Payment System (eFAWATEERcom) according to ISIC-4</t>
  </si>
  <si>
    <t>ملخص لأنظمة الدفع والتقاص ................................................................................................................................................................</t>
  </si>
  <si>
    <t> عدد وقيم حركات نظام غرفة التقاص الآلية ...................................................................................................................................................</t>
  </si>
  <si>
    <t>عدد وقيم حركات نظام الدفع الفوري........................................................................................................................................................</t>
  </si>
  <si>
    <t>نظام عرض وتحصيل الفواتير إلكترونيا حسب القطاعات...........................................................................................................................................</t>
  </si>
  <si>
    <t>المدفوعات الالكترونية باستخدام نظام عرض ودفع الفواتير الكترونياً (اي فواتيركم) وفقاً للتصنيف القطاعي ISIC-4 ...................................................................</t>
  </si>
  <si>
    <t>نظام المقاصة الإلكترونية للشيكات.......................................................................................................................................................</t>
  </si>
  <si>
    <t>عدد وقيم حركات نظام التسويات الإجمالية الفوري............................................................................................................................................</t>
  </si>
  <si>
    <t>عدد البطاقات وعدد وقيمة حركات بطاقات الدفع المصدرة في المملكة مصنفة حسب نوعها......................................................................................................................................</t>
  </si>
  <si>
    <t>عدد حركات الانترنت والموبايل المصرفي عدد أجهزة نقاط البيع وأجهزة الصراف الآلي......................................................................................................................................</t>
  </si>
  <si>
    <t>عدد وقيم حركات البطاقات الأجنبية على نقاط البيع وأجهزة الصراف الآلي والتجارة الإلكترونية......................................................................................................................................</t>
  </si>
  <si>
    <t>عدد وقيمة حركات البطاقات المصدرة في المملكة......................................................................................................................................</t>
  </si>
  <si>
    <t>Electronic payments using Electronic Bill Presentment and Payment System (eFAWATEERcom) according ISIC-4 .............................................................................</t>
  </si>
  <si>
    <t>53a</t>
  </si>
  <si>
    <t>53b</t>
  </si>
  <si>
    <t>.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</si>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</sst>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"/>
    <numFmt numFmtId="165" formatCode="B1mmm\-yy"/>
    <numFmt numFmtId="166" formatCode="_(* #,##0_);_(* \(#,##0\);_(* &quot;-&quot;??_);_(@_)"/>
    <numFmt numFmtId="167" formatCode="0.0"/>
    <numFmt numFmtId="168" formatCode="#,##0.0000"/>
    <numFmt numFmtId="169" formatCode="#,##0.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6"/>
      <color theme="1"/>
      <name val="Times New Roman"/>
      <family val="1"/>
    </font>
    <font>
      <b/>
      <sz val="22"/>
      <color theme="0"/>
      <name val="Times New Roman"/>
      <family val="1"/>
    </font>
    <font>
      <b/>
      <sz val="20"/>
      <color theme="0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  <font>
      <sz val="2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5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20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22"/>
      <color rgb="FFC00000"/>
      <name val="Times New Roman"/>
      <family val="1"/>
    </font>
    <font>
      <sz val="11"/>
      <color rgb="FFC00000"/>
      <name val="Calibri"/>
      <family val="2"/>
      <scheme val="minor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24"/>
      <color theme="0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12"/>
      <color rgb="FFC00000"/>
      <name val="Times New Roman"/>
      <family val="1"/>
    </font>
    <font>
      <b/>
      <sz val="30"/>
      <color rgb="FFC00000"/>
      <name val="Times New Roman"/>
      <family val="1"/>
    </font>
    <font>
      <b/>
      <sz val="11"/>
      <color rgb="FFC00000"/>
      <name val="Times New Roman"/>
      <family val="1"/>
    </font>
    <font>
      <sz val="10"/>
      <name val="Arial"/>
      <family val="2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u/>
      <sz val="18"/>
      <name val="Times New Roman"/>
      <family val="1"/>
    </font>
    <font>
      <b/>
      <sz val="24"/>
      <color theme="1"/>
      <name val="Times New Roman"/>
      <family val="1"/>
    </font>
    <font>
      <b/>
      <sz val="20"/>
      <name val="Times New Roman"/>
      <family val="1"/>
    </font>
    <font>
      <sz val="16"/>
      <color theme="1"/>
      <name val="Calibri"/>
      <family val="2"/>
      <scheme val="minor"/>
    </font>
    <font>
      <sz val="20"/>
      <color theme="1"/>
      <name val="Times New Roman"/>
      <family val="1"/>
    </font>
    <font>
      <b/>
      <vertAlign val="superscript"/>
      <sz val="20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vertAlign val="superscript"/>
      <sz val="20"/>
      <color theme="1"/>
      <name val="Times New Roman"/>
      <family val="1"/>
    </font>
    <font>
      <sz val="16"/>
      <name val="Times New Roman"/>
      <family val="1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24"/>
      <color theme="1"/>
      <name val="Times New Roman"/>
      <family val="1"/>
    </font>
    <font>
      <sz val="12"/>
      <color theme="1"/>
      <name val="Times New Roman"/>
      <family val="1"/>
    </font>
    <font>
      <sz val="22"/>
      <color theme="1"/>
      <name val="Times New Roman"/>
      <family val="1"/>
    </font>
    <font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/>
      </right>
      <top style="thin">
        <color theme="1"/>
      </top>
      <bottom/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0" fontId="39" fillId="0" borderId="0" applyNumberFormat="0" applyFill="0" applyBorder="0" applyAlignment="0" applyProtection="0">
      <alignment vertical="top"/>
      <protection locked="0"/>
    </xf>
    <xf numFmtId="43" fontId="55" fillId="0" borderId="0" applyFont="0" applyFill="0" applyBorder="0" applyAlignment="0" applyProtection="0"/>
    <xf numFmtId="0" fontId="56" fillId="0" borderId="0"/>
    <xf numFmtId="0" fontId="56" fillId="0" borderId="0"/>
  </cellStyleXfs>
  <cellXfs count="41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2" fillId="0" borderId="0" xfId="0" applyFont="1"/>
    <xf numFmtId="0" fontId="15" fillId="3" borderId="1" xfId="0" applyFont="1" applyFill="1" applyBorder="1" applyAlignment="1">
      <alignment horizontal="center" vertical="center"/>
    </xf>
    <xf numFmtId="0" fontId="10" fillId="0" borderId="0" xfId="0" applyFont="1"/>
    <xf numFmtId="0" fontId="17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3" fontId="3" fillId="0" borderId="0" xfId="1" applyFont="1" applyAlignment="1">
      <alignment vertical="center"/>
    </xf>
    <xf numFmtId="0" fontId="11" fillId="0" borderId="0" xfId="0" applyFont="1"/>
    <xf numFmtId="0" fontId="18" fillId="0" borderId="0" xfId="0" applyFont="1"/>
    <xf numFmtId="0" fontId="19" fillId="0" borderId="0" xfId="0" applyFont="1"/>
    <xf numFmtId="167" fontId="15" fillId="3" borderId="1" xfId="0" applyNumberFormat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3" fontId="2" fillId="0" borderId="0" xfId="0" applyNumberFormat="1" applyFont="1"/>
    <xf numFmtId="0" fontId="22" fillId="0" borderId="0" xfId="0" applyFont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 readingOrder="1"/>
    </xf>
    <xf numFmtId="0" fontId="23" fillId="2" borderId="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2" fontId="14" fillId="4" borderId="2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 readingOrder="1"/>
    </xf>
    <xf numFmtId="0" fontId="15" fillId="3" borderId="22" xfId="0" applyFont="1" applyFill="1" applyBorder="1" applyAlignment="1">
      <alignment horizontal="center" vertical="center" wrapText="1" readingOrder="1"/>
    </xf>
    <xf numFmtId="0" fontId="15" fillId="3" borderId="23" xfId="0" applyFont="1" applyFill="1" applyBorder="1" applyAlignment="1">
      <alignment horizontal="center" vertical="center" wrapText="1" readingOrder="1"/>
    </xf>
    <xf numFmtId="0" fontId="15" fillId="3" borderId="24" xfId="0" applyFont="1" applyFill="1" applyBorder="1" applyAlignment="1">
      <alignment horizontal="center" vertical="center" wrapText="1" readingOrder="1"/>
    </xf>
    <xf numFmtId="0" fontId="25" fillId="2" borderId="0" xfId="0" applyFont="1" applyFill="1" applyBorder="1" applyAlignment="1">
      <alignment vertical="center"/>
    </xf>
    <xf numFmtId="0" fontId="28" fillId="0" borderId="0" xfId="0" applyFont="1"/>
    <xf numFmtId="2" fontId="13" fillId="4" borderId="2" xfId="0" applyNumberFormat="1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 readingOrder="1"/>
    </xf>
    <xf numFmtId="0" fontId="15" fillId="3" borderId="16" xfId="0" applyFont="1" applyFill="1" applyBorder="1" applyAlignment="1">
      <alignment horizontal="center" vertical="center" wrapText="1" readingOrder="1"/>
    </xf>
    <xf numFmtId="0" fontId="15" fillId="3" borderId="32" xfId="0" applyFont="1" applyFill="1" applyBorder="1" applyAlignment="1">
      <alignment horizontal="center" vertical="center" wrapText="1" readingOrder="1"/>
    </xf>
    <xf numFmtId="0" fontId="15" fillId="3" borderId="33" xfId="0" applyFont="1" applyFill="1" applyBorder="1" applyAlignment="1">
      <alignment horizontal="center" vertical="center" wrapText="1" readingOrder="1"/>
    </xf>
    <xf numFmtId="0" fontId="6" fillId="3" borderId="31" xfId="0" applyFont="1" applyFill="1" applyBorder="1" applyAlignment="1">
      <alignment horizontal="center" vertical="center" wrapText="1" readingOrder="1"/>
    </xf>
    <xf numFmtId="0" fontId="15" fillId="3" borderId="15" xfId="0" applyFont="1" applyFill="1" applyBorder="1" applyAlignment="1">
      <alignment horizontal="center" vertical="center" wrapText="1" readingOrder="1"/>
    </xf>
    <xf numFmtId="0" fontId="15" fillId="3" borderId="39" xfId="0" applyFont="1" applyFill="1" applyBorder="1" applyAlignment="1">
      <alignment horizontal="center" vertical="center" wrapText="1" readingOrder="1"/>
    </xf>
    <xf numFmtId="1" fontId="15" fillId="3" borderId="4" xfId="0" applyNumberFormat="1" applyFont="1" applyFill="1" applyBorder="1" applyAlignment="1">
      <alignment horizontal="center" vertical="center" wrapText="1"/>
    </xf>
    <xf numFmtId="1" fontId="15" fillId="3" borderId="7" xfId="0" applyNumberFormat="1" applyFont="1" applyFill="1" applyBorder="1" applyAlignment="1">
      <alignment horizontal="center" vertical="center" wrapText="1"/>
    </xf>
    <xf numFmtId="167" fontId="16" fillId="4" borderId="2" xfId="0" applyNumberFormat="1" applyFont="1" applyFill="1" applyBorder="1" applyAlignment="1">
      <alignment vertical="center" wrapText="1"/>
    </xf>
    <xf numFmtId="1" fontId="14" fillId="4" borderId="2" xfId="0" applyNumberFormat="1" applyFont="1" applyFill="1" applyBorder="1" applyAlignment="1">
      <alignment horizontal="center" vertical="center" wrapText="1"/>
    </xf>
    <xf numFmtId="1" fontId="15" fillId="3" borderId="9" xfId="0" applyNumberFormat="1" applyFont="1" applyFill="1" applyBorder="1" applyAlignment="1">
      <alignment horizontal="center" vertical="center" wrapText="1"/>
    </xf>
    <xf numFmtId="167" fontId="6" fillId="3" borderId="33" xfId="0" applyNumberFormat="1" applyFont="1" applyFill="1" applyBorder="1" applyAlignment="1">
      <alignment horizontal="center" vertical="center" wrapText="1" readingOrder="1"/>
    </xf>
    <xf numFmtId="167" fontId="6" fillId="3" borderId="45" xfId="0" applyNumberFormat="1" applyFont="1" applyFill="1" applyBorder="1" applyAlignment="1">
      <alignment horizontal="center" vertical="center" wrapText="1" readingOrder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 readingOrder="1"/>
    </xf>
    <xf numFmtId="2" fontId="13" fillId="4" borderId="7" xfId="0" applyNumberFormat="1" applyFont="1" applyFill="1" applyBorder="1" applyAlignment="1">
      <alignment horizontal="center" vertical="center" wrapText="1"/>
    </xf>
    <xf numFmtId="2" fontId="13" fillId="4" borderId="5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 readingOrder="1"/>
    </xf>
    <xf numFmtId="0" fontId="9" fillId="3" borderId="31" xfId="0" applyFont="1" applyFill="1" applyBorder="1" applyAlignment="1">
      <alignment horizontal="center" vertical="center" wrapText="1" readingOrder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 readingOrder="1"/>
    </xf>
    <xf numFmtId="0" fontId="9" fillId="3" borderId="53" xfId="0" applyFont="1" applyFill="1" applyBorder="1" applyAlignment="1">
      <alignment horizontal="center" vertical="center" wrapText="1" readingOrder="1"/>
    </xf>
    <xf numFmtId="167" fontId="9" fillId="3" borderId="17" xfId="0" applyNumberFormat="1" applyFont="1" applyFill="1" applyBorder="1" applyAlignment="1">
      <alignment horizontal="center" vertical="center" wrapText="1" readingOrder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3" fontId="32" fillId="0" borderId="0" xfId="1" applyFont="1" applyAlignment="1">
      <alignment vertical="center"/>
    </xf>
    <xf numFmtId="0" fontId="33" fillId="0" borderId="0" xfId="0" applyFont="1"/>
    <xf numFmtId="166" fontId="33" fillId="0" borderId="0" xfId="0" applyNumberFormat="1" applyFont="1" applyAlignment="1">
      <alignment vertical="center"/>
    </xf>
    <xf numFmtId="0" fontId="34" fillId="2" borderId="0" xfId="0" applyFont="1" applyFill="1" applyBorder="1" applyAlignment="1">
      <alignment horizontal="left" wrapText="1"/>
    </xf>
    <xf numFmtId="167" fontId="36" fillId="2" borderId="0" xfId="0" applyNumberFormat="1" applyFont="1" applyFill="1" applyBorder="1" applyAlignment="1">
      <alignment horizontal="left" wrapText="1"/>
    </xf>
    <xf numFmtId="0" fontId="6" fillId="3" borderId="56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 readingOrder="1"/>
    </xf>
    <xf numFmtId="4" fontId="20" fillId="0" borderId="0" xfId="0" applyNumberFormat="1" applyFont="1"/>
    <xf numFmtId="0" fontId="8" fillId="3" borderId="31" xfId="0" applyFont="1" applyFill="1" applyBorder="1" applyAlignment="1">
      <alignment horizontal="center" vertical="center" wrapText="1" readingOrder="1"/>
    </xf>
    <xf numFmtId="0" fontId="38" fillId="5" borderId="0" xfId="3" applyFont="1" applyFill="1" applyAlignment="1">
      <alignment vertical="center"/>
    </xf>
    <xf numFmtId="0" fontId="38" fillId="2" borderId="0" xfId="0" applyFont="1" applyFill="1" applyBorder="1" applyAlignment="1">
      <alignment horizontal="left" vertical="center" readingOrder="1"/>
    </xf>
    <xf numFmtId="0" fontId="38" fillId="2" borderId="0" xfId="0" applyFont="1" applyFill="1" applyBorder="1" applyAlignment="1">
      <alignment horizontal="right" vertical="center" readingOrder="2"/>
    </xf>
    <xf numFmtId="0" fontId="4" fillId="5" borderId="0" xfId="3" applyFont="1" applyFill="1" applyAlignment="1">
      <alignment vertical="center"/>
    </xf>
    <xf numFmtId="0" fontId="24" fillId="2" borderId="0" xfId="4" applyFont="1" applyFill="1" applyBorder="1" applyAlignment="1" applyProtection="1">
      <alignment vertical="center"/>
    </xf>
    <xf numFmtId="49" fontId="24" fillId="2" borderId="0" xfId="3" applyNumberFormat="1" applyFont="1" applyFill="1" applyBorder="1" applyAlignment="1">
      <alignment horizontal="center" vertical="center" readingOrder="1"/>
    </xf>
    <xf numFmtId="0" fontId="38" fillId="2" borderId="0" xfId="4" applyFont="1" applyFill="1" applyBorder="1" applyAlignment="1" applyProtection="1">
      <alignment vertical="center"/>
    </xf>
    <xf numFmtId="49" fontId="40" fillId="2" borderId="0" xfId="4" applyNumberFormat="1" applyFont="1" applyFill="1" applyBorder="1" applyAlignment="1" applyProtection="1">
      <alignment horizontal="center" vertical="center" readingOrder="1"/>
    </xf>
    <xf numFmtId="168" fontId="32" fillId="0" borderId="0" xfId="0" applyNumberFormat="1" applyFont="1"/>
    <xf numFmtId="3" fontId="41" fillId="0" borderId="0" xfId="0" applyNumberFormat="1" applyFont="1"/>
    <xf numFmtId="1" fontId="15" fillId="3" borderId="1" xfId="0" applyNumberFormat="1" applyFont="1" applyFill="1" applyBorder="1" applyAlignment="1">
      <alignment horizontal="center" vertical="center"/>
    </xf>
    <xf numFmtId="167" fontId="11" fillId="0" borderId="0" xfId="0" applyNumberFormat="1" applyFont="1"/>
    <xf numFmtId="0" fontId="27" fillId="2" borderId="0" xfId="0" applyFont="1" applyFill="1" applyBorder="1" applyAlignment="1">
      <alignment horizontal="right" vertical="center"/>
    </xf>
    <xf numFmtId="0" fontId="27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left" vertical="center"/>
    </xf>
    <xf numFmtId="0" fontId="30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 wrapText="1" readingOrder="2"/>
    </xf>
    <xf numFmtId="0" fontId="27" fillId="2" borderId="0" xfId="0" applyFont="1" applyFill="1" applyBorder="1" applyAlignment="1">
      <alignment horizontal="center" vertical="center" wrapText="1" readingOrder="1"/>
    </xf>
    <xf numFmtId="0" fontId="6" fillId="3" borderId="9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7" fontId="26" fillId="2" borderId="0" xfId="0" applyNumberFormat="1" applyFont="1" applyFill="1" applyBorder="1" applyAlignment="1">
      <alignment horizontal="left" vertical="center" wrapText="1"/>
    </xf>
    <xf numFmtId="0" fontId="9" fillId="3" borderId="39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3" fontId="10" fillId="2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2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5" fontId="42" fillId="4" borderId="1" xfId="0" applyNumberFormat="1" applyFont="1" applyFill="1" applyBorder="1" applyAlignment="1">
      <alignment horizontal="center" vertical="center"/>
    </xf>
    <xf numFmtId="165" fontId="42" fillId="2" borderId="1" xfId="0" applyNumberFormat="1" applyFont="1" applyFill="1" applyBorder="1" applyAlignment="1">
      <alignment horizontal="center" vertical="center"/>
    </xf>
    <xf numFmtId="4" fontId="10" fillId="0" borderId="1" xfId="1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3" fontId="9" fillId="3" borderId="1" xfId="0" applyNumberFormat="1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/>
    </xf>
    <xf numFmtId="165" fontId="42" fillId="2" borderId="2" xfId="0" applyNumberFormat="1" applyFont="1" applyFill="1" applyBorder="1" applyAlignment="1">
      <alignment horizontal="center" vertical="center"/>
    </xf>
    <xf numFmtId="3" fontId="10" fillId="2" borderId="2" xfId="1" applyNumberFormat="1" applyFont="1" applyFill="1" applyBorder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2" borderId="1" xfId="2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1" fontId="42" fillId="4" borderId="1" xfId="0" applyNumberFormat="1" applyFont="1" applyFill="1" applyBorder="1" applyAlignment="1">
      <alignment horizontal="center" vertical="center" wrapText="1"/>
    </xf>
    <xf numFmtId="1" fontId="42" fillId="2" borderId="1" xfId="0" applyNumberFormat="1" applyFont="1" applyFill="1" applyBorder="1" applyAlignment="1">
      <alignment horizontal="center" vertical="center" wrapText="1"/>
    </xf>
    <xf numFmtId="164" fontId="42" fillId="4" borderId="1" xfId="0" applyNumberFormat="1" applyFont="1" applyFill="1" applyBorder="1" applyAlignment="1">
      <alignment horizontal="center" vertical="center" wrapText="1"/>
    </xf>
    <xf numFmtId="164" fontId="42" fillId="2" borderId="1" xfId="0" applyNumberFormat="1" applyFont="1" applyFill="1" applyBorder="1" applyAlignment="1">
      <alignment horizontal="center" vertical="center" wrapText="1"/>
    </xf>
    <xf numFmtId="164" fontId="42" fillId="4" borderId="1" xfId="0" applyNumberFormat="1" applyFont="1" applyFill="1" applyBorder="1" applyAlignment="1">
      <alignment horizontal="center" vertical="center"/>
    </xf>
    <xf numFmtId="164" fontId="42" fillId="2" borderId="1" xfId="0" applyNumberFormat="1" applyFont="1" applyFill="1" applyBorder="1" applyAlignment="1">
      <alignment horizontal="center" vertical="center"/>
    </xf>
    <xf numFmtId="164" fontId="42" fillId="2" borderId="2" xfId="0" applyNumberFormat="1" applyFont="1" applyFill="1" applyBorder="1" applyAlignment="1">
      <alignment horizontal="center" vertical="center"/>
    </xf>
    <xf numFmtId="165" fontId="46" fillId="0" borderId="0" xfId="0" applyNumberFormat="1" applyFont="1" applyFill="1" applyBorder="1" applyAlignment="1">
      <alignment horizontal="right" vertical="center" readingOrder="2"/>
    </xf>
    <xf numFmtId="0" fontId="46" fillId="0" borderId="0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left" vertical="center"/>
    </xf>
    <xf numFmtId="0" fontId="47" fillId="0" borderId="0" xfId="0" applyFont="1" applyAlignment="1">
      <alignment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0" xfId="0" applyFont="1"/>
    <xf numFmtId="0" fontId="0" fillId="0" borderId="0" xfId="0" applyFill="1" applyAlignment="1">
      <alignment vertical="center"/>
    </xf>
    <xf numFmtId="0" fontId="6" fillId="3" borderId="32" xfId="0" applyFont="1" applyFill="1" applyBorder="1" applyAlignment="1">
      <alignment horizontal="center" vertical="center" wrapText="1" readingOrder="1"/>
    </xf>
    <xf numFmtId="0" fontId="6" fillId="3" borderId="45" xfId="0" applyFont="1" applyFill="1" applyBorder="1" applyAlignment="1">
      <alignment horizontal="center" vertical="center" wrapText="1" readingOrder="1"/>
    </xf>
    <xf numFmtId="0" fontId="48" fillId="0" borderId="0" xfId="0" applyFont="1" applyAlignment="1">
      <alignment vertical="center"/>
    </xf>
    <xf numFmtId="4" fontId="49" fillId="0" borderId="0" xfId="0" applyNumberFormat="1" applyFont="1" applyAlignment="1">
      <alignment vertical="center"/>
    </xf>
    <xf numFmtId="0" fontId="50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 readingOrder="2"/>
    </xf>
    <xf numFmtId="0" fontId="6" fillId="3" borderId="55" xfId="0" applyFont="1" applyFill="1" applyBorder="1" applyAlignment="1">
      <alignment horizontal="center" vertical="center" wrapText="1" readingOrder="1"/>
    </xf>
    <xf numFmtId="0" fontId="6" fillId="3" borderId="12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/>
    </xf>
    <xf numFmtId="0" fontId="2" fillId="0" borderId="0" xfId="0" applyFont="1" applyBorder="1"/>
    <xf numFmtId="0" fontId="0" fillId="0" borderId="0" xfId="0" applyFill="1"/>
    <xf numFmtId="0" fontId="35" fillId="0" borderId="0" xfId="0" applyFont="1" applyFill="1" applyBorder="1" applyAlignment="1">
      <alignment horizontal="center" vertical="center" wrapText="1" readingOrder="2"/>
    </xf>
    <xf numFmtId="0" fontId="28" fillId="0" borderId="0" xfId="0" applyFont="1" applyFill="1" applyBorder="1"/>
    <xf numFmtId="0" fontId="9" fillId="3" borderId="16" xfId="0" applyFont="1" applyFill="1" applyBorder="1" applyAlignment="1">
      <alignment horizontal="center" vertical="center" wrapText="1" readingOrder="1"/>
    </xf>
    <xf numFmtId="0" fontId="41" fillId="0" borderId="1" xfId="0" applyFont="1" applyFill="1" applyBorder="1" applyAlignment="1">
      <alignment horizontal="center" vertical="center"/>
    </xf>
    <xf numFmtId="3" fontId="41" fillId="0" borderId="1" xfId="1" applyNumberFormat="1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3" fontId="41" fillId="4" borderId="1" xfId="1" applyNumberFormat="1" applyFont="1" applyFill="1" applyBorder="1" applyAlignment="1">
      <alignment horizontal="center" vertical="center"/>
    </xf>
    <xf numFmtId="3" fontId="41" fillId="0" borderId="1" xfId="0" applyNumberFormat="1" applyFont="1" applyFill="1" applyBorder="1" applyAlignment="1">
      <alignment horizontal="center" vertical="center"/>
    </xf>
    <xf numFmtId="3" fontId="41" fillId="4" borderId="0" xfId="1" applyNumberFormat="1" applyFont="1" applyFill="1" applyAlignment="1">
      <alignment horizontal="center" vertical="center"/>
    </xf>
    <xf numFmtId="3" fontId="41" fillId="4" borderId="1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166" fontId="5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8" fillId="3" borderId="15" xfId="0" applyFont="1" applyFill="1" applyBorder="1" applyAlignment="1">
      <alignment horizontal="center" vertical="center" wrapText="1" readingOrder="1"/>
    </xf>
    <xf numFmtId="0" fontId="8" fillId="3" borderId="33" xfId="0" applyFont="1" applyFill="1" applyBorder="1" applyAlignment="1">
      <alignment horizontal="center" vertical="center" wrapText="1" readingOrder="1"/>
    </xf>
    <xf numFmtId="0" fontId="8" fillId="3" borderId="23" xfId="0" applyFont="1" applyFill="1" applyBorder="1" applyAlignment="1">
      <alignment horizontal="center" vertical="center" wrapText="1" readingOrder="1"/>
    </xf>
    <xf numFmtId="0" fontId="8" fillId="3" borderId="24" xfId="0" applyFont="1" applyFill="1" applyBorder="1" applyAlignment="1">
      <alignment horizontal="center" vertical="center" wrapText="1" readingOrder="1"/>
    </xf>
    <xf numFmtId="0" fontId="8" fillId="3" borderId="52" xfId="0" applyFont="1" applyFill="1" applyBorder="1" applyAlignment="1">
      <alignment horizontal="center" vertical="center" wrapText="1" readingOrder="1"/>
    </xf>
    <xf numFmtId="0" fontId="8" fillId="3" borderId="22" xfId="0" applyFont="1" applyFill="1" applyBorder="1" applyAlignment="1">
      <alignment horizontal="center" vertical="center" wrapText="1" readingOrder="1"/>
    </xf>
    <xf numFmtId="0" fontId="8" fillId="3" borderId="25" xfId="0" applyFont="1" applyFill="1" applyBorder="1" applyAlignment="1">
      <alignment horizontal="center" vertical="center" wrapText="1" readingOrder="1"/>
    </xf>
    <xf numFmtId="165" fontId="42" fillId="0" borderId="2" xfId="0" applyNumberFormat="1" applyFont="1" applyFill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 vertical="center"/>
    </xf>
    <xf numFmtId="3" fontId="10" fillId="0" borderId="2" xfId="1" applyNumberFormat="1" applyFont="1" applyFill="1" applyBorder="1" applyAlignment="1">
      <alignment horizontal="center" vertical="center"/>
    </xf>
    <xf numFmtId="3" fontId="10" fillId="4" borderId="0" xfId="1" applyNumberFormat="1" applyFont="1" applyFill="1" applyBorder="1" applyAlignment="1">
      <alignment horizontal="center" vertical="center"/>
    </xf>
    <xf numFmtId="167" fontId="9" fillId="3" borderId="13" xfId="0" applyNumberFormat="1" applyFont="1" applyFill="1" applyBorder="1" applyAlignment="1">
      <alignment horizontal="center" vertical="center" wrapText="1" readingOrder="1"/>
    </xf>
    <xf numFmtId="167" fontId="9" fillId="3" borderId="37" xfId="0" applyNumberFormat="1" applyFont="1" applyFill="1" applyBorder="1" applyAlignment="1">
      <alignment horizontal="center" vertical="center" wrapText="1" readingOrder="1"/>
    </xf>
    <xf numFmtId="167" fontId="6" fillId="3" borderId="32" xfId="0" applyNumberFormat="1" applyFont="1" applyFill="1" applyBorder="1" applyAlignment="1">
      <alignment horizontal="center" vertical="center" wrapText="1" readingOrder="1"/>
    </xf>
    <xf numFmtId="167" fontId="9" fillId="3" borderId="44" xfId="0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/>
    <xf numFmtId="0" fontId="29" fillId="2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vertical="center" wrapText="1" readingOrder="2"/>
    </xf>
    <xf numFmtId="164" fontId="9" fillId="3" borderId="1" xfId="0" applyNumberFormat="1" applyFont="1" applyFill="1" applyBorder="1" applyAlignment="1">
      <alignment horizontal="center" vertical="center" wrapText="1"/>
    </xf>
    <xf numFmtId="164" fontId="41" fillId="0" borderId="0" xfId="1" applyNumberFormat="1" applyFont="1" applyFill="1" applyAlignment="1">
      <alignment horizontal="center" vertical="center"/>
    </xf>
    <xf numFmtId="164" fontId="41" fillId="4" borderId="1" xfId="1" applyNumberFormat="1" applyFont="1" applyFill="1" applyBorder="1" applyAlignment="1">
      <alignment horizontal="center" vertical="center"/>
    </xf>
    <xf numFmtId="164" fontId="41" fillId="0" borderId="1" xfId="1" applyNumberFormat="1" applyFont="1" applyFill="1" applyBorder="1" applyAlignment="1">
      <alignment horizontal="center" vertical="center"/>
    </xf>
    <xf numFmtId="164" fontId="41" fillId="0" borderId="1" xfId="0" applyNumberFormat="1" applyFont="1" applyFill="1" applyBorder="1" applyAlignment="1">
      <alignment horizontal="center" vertical="center"/>
    </xf>
    <xf numFmtId="164" fontId="41" fillId="4" borderId="1" xfId="0" applyNumberFormat="1" applyFont="1" applyFill="1" applyBorder="1" applyAlignment="1">
      <alignment horizontal="center" vertical="center"/>
    </xf>
    <xf numFmtId="164" fontId="52" fillId="0" borderId="0" xfId="1" applyNumberFormat="1" applyFont="1" applyFill="1" applyAlignment="1">
      <alignment horizontal="center" vertical="center"/>
    </xf>
    <xf numFmtId="167" fontId="14" fillId="4" borderId="2" xfId="0" applyNumberFormat="1" applyFont="1" applyFill="1" applyBorder="1" applyAlignment="1">
      <alignment horizontal="center" vertical="center" wrapText="1"/>
    </xf>
    <xf numFmtId="167" fontId="10" fillId="0" borderId="1" xfId="1" applyNumberFormat="1" applyFont="1" applyFill="1" applyBorder="1" applyAlignment="1">
      <alignment horizontal="center" vertical="center"/>
    </xf>
    <xf numFmtId="167" fontId="10" fillId="4" borderId="1" xfId="1" applyNumberFormat="1" applyFont="1" applyFill="1" applyBorder="1" applyAlignment="1">
      <alignment horizontal="center" vertical="center"/>
    </xf>
    <xf numFmtId="167" fontId="42" fillId="0" borderId="1" xfId="1" applyNumberFormat="1" applyFont="1" applyFill="1" applyBorder="1" applyAlignment="1">
      <alignment horizontal="center" vertical="center"/>
    </xf>
    <xf numFmtId="167" fontId="9" fillId="3" borderId="1" xfId="0" applyNumberFormat="1" applyFont="1" applyFill="1" applyBorder="1" applyAlignment="1">
      <alignment horizontal="center" vertical="center"/>
    </xf>
    <xf numFmtId="167" fontId="10" fillId="2" borderId="1" xfId="1" applyNumberFormat="1" applyFont="1" applyFill="1" applyBorder="1" applyAlignment="1">
      <alignment horizontal="center" vertical="center"/>
    </xf>
    <xf numFmtId="167" fontId="10" fillId="0" borderId="2" xfId="1" applyNumberFormat="1" applyFont="1" applyFill="1" applyBorder="1" applyAlignment="1">
      <alignment horizontal="center" vertical="center"/>
    </xf>
    <xf numFmtId="164" fontId="42" fillId="0" borderId="1" xfId="1" applyNumberFormat="1" applyFont="1" applyFill="1" applyBorder="1" applyAlignment="1">
      <alignment horizontal="center" vertical="center"/>
    </xf>
    <xf numFmtId="164" fontId="20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21" fillId="0" borderId="1" xfId="0" applyFont="1" applyBorder="1" applyAlignment="1">
      <alignment vertical="center"/>
    </xf>
    <xf numFmtId="3" fontId="15" fillId="3" borderId="1" xfId="0" applyNumberFormat="1" applyFont="1" applyFill="1" applyBorder="1" applyAlignment="1">
      <alignment horizontal="center" vertical="center"/>
    </xf>
    <xf numFmtId="167" fontId="10" fillId="4" borderId="1" xfId="0" applyNumberFormat="1" applyFont="1" applyFill="1" applyBorder="1" applyAlignment="1">
      <alignment horizontal="center" vertical="center"/>
    </xf>
    <xf numFmtId="0" fontId="42" fillId="4" borderId="1" xfId="2" applyNumberFormat="1" applyFont="1" applyFill="1" applyBorder="1" applyAlignment="1">
      <alignment horizontal="center" vertical="center"/>
    </xf>
    <xf numFmtId="0" fontId="42" fillId="2" borderId="1" xfId="2" applyNumberFormat="1" applyFont="1" applyFill="1" applyBorder="1" applyAlignment="1">
      <alignment horizontal="center" vertical="center"/>
    </xf>
    <xf numFmtId="0" fontId="15" fillId="3" borderId="1" xfId="2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3" fontId="21" fillId="0" borderId="0" xfId="0" applyNumberFormat="1" applyFont="1"/>
    <xf numFmtId="164" fontId="21" fillId="0" borderId="0" xfId="0" applyNumberFormat="1" applyFont="1"/>
    <xf numFmtId="164" fontId="17" fillId="0" borderId="0" xfId="0" applyNumberFormat="1" applyFont="1" applyAlignment="1">
      <alignment vertical="center"/>
    </xf>
    <xf numFmtId="4" fontId="10" fillId="2" borderId="1" xfId="1" applyNumberFormat="1" applyFont="1" applyFill="1" applyBorder="1" applyAlignment="1">
      <alignment horizontal="center" vertical="center"/>
    </xf>
    <xf numFmtId="4" fontId="10" fillId="4" borderId="1" xfId="1" applyNumberFormat="1" applyFont="1" applyFill="1" applyBorder="1" applyAlignment="1">
      <alignment horizontal="center" vertical="center"/>
    </xf>
    <xf numFmtId="4" fontId="10" fillId="2" borderId="2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3" fontId="10" fillId="0" borderId="1" xfId="0" applyNumberFormat="1" applyFont="1" applyFill="1" applyBorder="1" applyAlignment="1">
      <alignment horizontal="center" vertical="center"/>
    </xf>
    <xf numFmtId="164" fontId="42" fillId="0" borderId="1" xfId="0" applyNumberFormat="1" applyFont="1" applyFill="1" applyBorder="1" applyAlignment="1">
      <alignment horizontal="center" vertical="center" wrapText="1"/>
    </xf>
    <xf numFmtId="164" fontId="42" fillId="0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15" fillId="3" borderId="54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 readingOrder="1"/>
    </xf>
    <xf numFmtId="164" fontId="10" fillId="4" borderId="1" xfId="2" applyNumberFormat="1" applyFont="1" applyFill="1" applyBorder="1" applyAlignment="1">
      <alignment horizontal="center" vertical="center"/>
    </xf>
    <xf numFmtId="164" fontId="10" fillId="2" borderId="2" xfId="2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7" fontId="2" fillId="0" borderId="0" xfId="0" applyNumberFormat="1" applyFont="1"/>
    <xf numFmtId="0" fontId="3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/>
    </xf>
    <xf numFmtId="0" fontId="24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/>
    </xf>
    <xf numFmtId="0" fontId="35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right" vertical="center"/>
    </xf>
    <xf numFmtId="0" fontId="27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7" fontId="10" fillId="2" borderId="2" xfId="1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164" fontId="32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4" fontId="2" fillId="0" borderId="0" xfId="0" applyNumberFormat="1" applyFont="1"/>
    <xf numFmtId="169" fontId="2" fillId="0" borderId="0" xfId="0" applyNumberFormat="1" applyFont="1"/>
    <xf numFmtId="164" fontId="47" fillId="0" borderId="0" xfId="0" applyNumberFormat="1" applyFont="1"/>
    <xf numFmtId="167" fontId="47" fillId="0" borderId="0" xfId="0" applyNumberFormat="1" applyFont="1"/>
    <xf numFmtId="3" fontId="42" fillId="0" borderId="1" xfId="1" applyNumberFormat="1" applyFont="1" applyFill="1" applyBorder="1" applyAlignment="1">
      <alignment horizontal="center" vertical="center"/>
    </xf>
    <xf numFmtId="169" fontId="41" fillId="0" borderId="0" xfId="0" applyNumberFormat="1" applyFont="1"/>
    <xf numFmtId="168" fontId="2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3" fontId="32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21" fillId="0" borderId="0" xfId="0" applyNumberFormat="1" applyFont="1" applyAlignment="1">
      <alignment vertical="center"/>
    </xf>
    <xf numFmtId="164" fontId="11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 readingOrder="1"/>
    </xf>
    <xf numFmtId="0" fontId="6" fillId="3" borderId="16" xfId="0" applyFont="1" applyFill="1" applyBorder="1" applyAlignment="1">
      <alignment horizontal="center" vertical="center" wrapText="1" readingOrder="1"/>
    </xf>
    <xf numFmtId="0" fontId="6" fillId="3" borderId="9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left" vertical="center"/>
    </xf>
    <xf numFmtId="164" fontId="10" fillId="4" borderId="1" xfId="1" applyNumberFormat="1" applyFont="1" applyFill="1" applyBorder="1" applyAlignment="1">
      <alignment horizontal="center" vertical="center"/>
    </xf>
    <xf numFmtId="165" fontId="42" fillId="2" borderId="0" xfId="0" applyNumberFormat="1" applyFont="1" applyFill="1" applyBorder="1" applyAlignment="1">
      <alignment horizontal="center" vertical="center"/>
    </xf>
    <xf numFmtId="3" fontId="10" fillId="2" borderId="0" xfId="1" applyNumberFormat="1" applyFont="1" applyFill="1" applyBorder="1" applyAlignment="1">
      <alignment horizontal="center" vertical="center"/>
    </xf>
    <xf numFmtId="164" fontId="10" fillId="2" borderId="0" xfId="1" applyNumberFormat="1" applyFont="1" applyFill="1" applyBorder="1" applyAlignment="1">
      <alignment horizontal="center" vertical="center"/>
    </xf>
    <xf numFmtId="164" fontId="42" fillId="2" borderId="0" xfId="0" applyNumberFormat="1" applyFont="1" applyFill="1" applyBorder="1" applyAlignment="1">
      <alignment horizontal="center" vertical="center"/>
    </xf>
    <xf numFmtId="164" fontId="10" fillId="2" borderId="0" xfId="2" applyNumberFormat="1" applyFont="1" applyFill="1" applyBorder="1" applyAlignment="1">
      <alignment horizontal="center" vertical="center"/>
    </xf>
    <xf numFmtId="164" fontId="41" fillId="0" borderId="0" xfId="1" applyNumberFormat="1" applyFont="1" applyFill="1" applyBorder="1" applyAlignment="1">
      <alignment horizontal="center" vertical="center"/>
    </xf>
    <xf numFmtId="3" fontId="41" fillId="0" borderId="0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vertical="center"/>
    </xf>
    <xf numFmtId="0" fontId="41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57" fillId="0" borderId="0" xfId="0" applyFont="1" applyFill="1" applyBorder="1" applyAlignment="1">
      <alignment vertical="center" readingOrder="2"/>
    </xf>
    <xf numFmtId="0" fontId="57" fillId="0" borderId="0" xfId="0" applyFont="1" applyFill="1" applyBorder="1" applyAlignment="1">
      <alignment vertical="center"/>
    </xf>
    <xf numFmtId="0" fontId="58" fillId="0" borderId="0" xfId="0" applyFont="1" applyFill="1" applyBorder="1"/>
    <xf numFmtId="0" fontId="33" fillId="0" borderId="0" xfId="0" applyFont="1" applyFill="1" applyAlignment="1">
      <alignment vertical="center"/>
    </xf>
    <xf numFmtId="0" fontId="59" fillId="0" borderId="0" xfId="0" applyFont="1" applyFill="1" applyAlignment="1">
      <alignment vertical="center"/>
    </xf>
    <xf numFmtId="0" fontId="59" fillId="0" borderId="0" xfId="0" applyFont="1" applyFill="1" applyBorder="1" applyAlignment="1">
      <alignment vertical="center"/>
    </xf>
    <xf numFmtId="164" fontId="57" fillId="0" borderId="0" xfId="1" applyNumberFormat="1" applyFont="1" applyFill="1" applyBorder="1" applyAlignment="1">
      <alignment horizontal="center" vertical="center"/>
    </xf>
    <xf numFmtId="3" fontId="57" fillId="0" borderId="0" xfId="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65" fontId="42" fillId="0" borderId="1" xfId="0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60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164" fontId="10" fillId="4" borderId="1" xfId="1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left" vertical="center" wrapText="1" readingOrder="2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5" fontId="42" fillId="4" borderId="2" xfId="0" applyNumberFormat="1" applyFont="1" applyFill="1" applyBorder="1" applyAlignment="1">
      <alignment horizontal="center" vertical="center"/>
    </xf>
    <xf numFmtId="164" fontId="10" fillId="4" borderId="2" xfId="1" applyNumberFormat="1" applyFont="1" applyFill="1" applyBorder="1" applyAlignment="1">
      <alignment horizontal="center" vertical="center"/>
    </xf>
    <xf numFmtId="167" fontId="10" fillId="4" borderId="2" xfId="1" applyNumberFormat="1" applyFont="1" applyFill="1" applyBorder="1" applyAlignment="1">
      <alignment horizontal="center" vertical="center"/>
    </xf>
    <xf numFmtId="3" fontId="10" fillId="4" borderId="2" xfId="1" applyNumberFormat="1" applyFont="1" applyFill="1" applyBorder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/>
    </xf>
    <xf numFmtId="164" fontId="42" fillId="4" borderId="2" xfId="0" applyNumberFormat="1" applyFont="1" applyFill="1" applyBorder="1" applyAlignment="1">
      <alignment horizontal="center" vertical="center"/>
    </xf>
    <xf numFmtId="164" fontId="10" fillId="4" borderId="2" xfId="2" applyNumberFormat="1" applyFont="1" applyFill="1" applyBorder="1" applyAlignment="1">
      <alignment horizontal="center" vertical="center"/>
    </xf>
    <xf numFmtId="0" fontId="41" fillId="4" borderId="2" xfId="0" applyFont="1" applyFill="1" applyBorder="1" applyAlignment="1">
      <alignment horizontal="center" vertical="center"/>
    </xf>
    <xf numFmtId="164" fontId="41" fillId="4" borderId="2" xfId="1" applyNumberFormat="1" applyFont="1" applyFill="1" applyBorder="1" applyAlignment="1">
      <alignment horizontal="center" vertical="center"/>
    </xf>
    <xf numFmtId="3" fontId="41" fillId="4" borderId="2" xfId="1" applyNumberFormat="1" applyFont="1" applyFill="1" applyBorder="1" applyAlignment="1">
      <alignment horizontal="center" vertical="center"/>
    </xf>
    <xf numFmtId="164" fontId="41" fillId="4" borderId="2" xfId="0" applyNumberFormat="1" applyFont="1" applyFill="1" applyBorder="1" applyAlignment="1">
      <alignment horizontal="center" vertical="center"/>
    </xf>
    <xf numFmtId="3" fontId="41" fillId="4" borderId="2" xfId="0" applyNumberFormat="1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/>
    </xf>
    <xf numFmtId="0" fontId="24" fillId="2" borderId="0" xfId="3" applyFont="1" applyFill="1" applyBorder="1" applyAlignment="1">
      <alignment horizontal="center" vertical="center" wrapText="1"/>
    </xf>
    <xf numFmtId="0" fontId="24" fillId="2" borderId="0" xfId="3" applyFont="1" applyFill="1" applyBorder="1" applyAlignment="1">
      <alignment horizontal="center" vertical="center"/>
    </xf>
    <xf numFmtId="0" fontId="25" fillId="2" borderId="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horizontal="center" vertical="center" wrapText="1" readingOrder="2"/>
    </xf>
    <xf numFmtId="0" fontId="6" fillId="3" borderId="46" xfId="0" applyFont="1" applyFill="1" applyBorder="1" applyAlignment="1">
      <alignment horizontal="center" vertical="center" wrapText="1" readingOrder="2"/>
    </xf>
    <xf numFmtId="0" fontId="6" fillId="3" borderId="29" xfId="0" applyFont="1" applyFill="1" applyBorder="1" applyAlignment="1">
      <alignment horizontal="center" vertical="center" wrapText="1" readingOrder="2"/>
    </xf>
    <xf numFmtId="0" fontId="6" fillId="3" borderId="27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 wrapText="1" readingOrder="2"/>
    </xf>
    <xf numFmtId="0" fontId="6" fillId="3" borderId="28" xfId="0" applyFont="1" applyFill="1" applyBorder="1" applyAlignment="1">
      <alignment horizontal="center" vertical="center" wrapText="1" readingOrder="2"/>
    </xf>
    <xf numFmtId="0" fontId="6" fillId="3" borderId="8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right" vertical="center"/>
    </xf>
    <xf numFmtId="0" fontId="3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0" fontId="54" fillId="0" borderId="0" xfId="0" applyFont="1" applyFill="1" applyBorder="1" applyAlignment="1">
      <alignment horizontal="left" vertical="center"/>
    </xf>
    <xf numFmtId="165" fontId="54" fillId="0" borderId="0" xfId="0" applyNumberFormat="1" applyFont="1" applyFill="1" applyBorder="1" applyAlignment="1">
      <alignment horizontal="right" vertical="center" readingOrder="2"/>
    </xf>
    <xf numFmtId="164" fontId="10" fillId="4" borderId="1" xfId="1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right" vertical="center" readingOrder="1"/>
    </xf>
    <xf numFmtId="0" fontId="29" fillId="2" borderId="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 readingOrder="2"/>
    </xf>
    <xf numFmtId="0" fontId="21" fillId="0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 wrapText="1" readingOrder="2"/>
    </xf>
    <xf numFmtId="0" fontId="15" fillId="3" borderId="29" xfId="0" applyFont="1" applyFill="1" applyBorder="1" applyAlignment="1">
      <alignment horizontal="center" vertical="center" wrapText="1" readingOrder="2"/>
    </xf>
    <xf numFmtId="0" fontId="15" fillId="3" borderId="28" xfId="0" applyFont="1" applyFill="1" applyBorder="1" applyAlignment="1">
      <alignment horizontal="center" vertical="center" wrapText="1" readingOrder="1"/>
    </xf>
    <xf numFmtId="0" fontId="15" fillId="3" borderId="58" xfId="0" applyFont="1" applyFill="1" applyBorder="1" applyAlignment="1">
      <alignment horizontal="center" vertical="center" wrapText="1" readingOrder="1"/>
    </xf>
    <xf numFmtId="0" fontId="15" fillId="3" borderId="30" xfId="0" applyFont="1" applyFill="1" applyBorder="1" applyAlignment="1">
      <alignment horizontal="center" vertical="center" wrapText="1" readingOrder="2"/>
    </xf>
    <xf numFmtId="0" fontId="15" fillId="3" borderId="28" xfId="0" applyFont="1" applyFill="1" applyBorder="1" applyAlignment="1">
      <alignment horizontal="center" vertical="center" wrapText="1" readingOrder="2"/>
    </xf>
    <xf numFmtId="0" fontId="15" fillId="3" borderId="38" xfId="0" applyFont="1" applyFill="1" applyBorder="1" applyAlignment="1">
      <alignment horizontal="center" vertical="center" wrapText="1" readingOrder="1"/>
    </xf>
    <xf numFmtId="0" fontId="15" fillId="3" borderId="59" xfId="0" applyFont="1" applyFill="1" applyBorder="1" applyAlignment="1">
      <alignment horizontal="center" vertical="center" wrapText="1" readingOrder="1"/>
    </xf>
    <xf numFmtId="0" fontId="15" fillId="3" borderId="10" xfId="0" applyFont="1" applyFill="1" applyBorder="1" applyAlignment="1">
      <alignment horizontal="center" vertical="center" wrapText="1" readingOrder="2"/>
    </xf>
    <xf numFmtId="0" fontId="15" fillId="3" borderId="27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left" vertical="center"/>
    </xf>
    <xf numFmtId="167" fontId="6" fillId="3" borderId="34" xfId="0" applyNumberFormat="1" applyFont="1" applyFill="1" applyBorder="1" applyAlignment="1">
      <alignment horizontal="center" vertical="center" wrapText="1" readingOrder="1"/>
    </xf>
    <xf numFmtId="167" fontId="6" fillId="3" borderId="35" xfId="0" applyNumberFormat="1" applyFont="1" applyFill="1" applyBorder="1" applyAlignment="1">
      <alignment horizontal="center" vertical="center" wrapText="1" readingOrder="1"/>
    </xf>
    <xf numFmtId="167" fontId="9" fillId="3" borderId="13" xfId="0" applyNumberFormat="1" applyFont="1" applyFill="1" applyBorder="1" applyAlignment="1">
      <alignment horizontal="center" vertical="center" wrapText="1" readingOrder="1"/>
    </xf>
    <xf numFmtId="167" fontId="9" fillId="3" borderId="47" xfId="0" applyNumberFormat="1" applyFont="1" applyFill="1" applyBorder="1" applyAlignment="1">
      <alignment horizontal="center" vertical="center" wrapText="1" readingOrder="1"/>
    </xf>
    <xf numFmtId="167" fontId="6" fillId="3" borderId="26" xfId="0" applyNumberFormat="1" applyFont="1" applyFill="1" applyBorder="1" applyAlignment="1">
      <alignment horizontal="center" vertical="center" wrapText="1" readingOrder="2"/>
    </xf>
    <xf numFmtId="167" fontId="6" fillId="3" borderId="46" xfId="0" applyNumberFormat="1" applyFont="1" applyFill="1" applyBorder="1" applyAlignment="1">
      <alignment horizontal="center" vertical="center" wrapText="1" readingOrder="2"/>
    </xf>
    <xf numFmtId="167" fontId="6" fillId="3" borderId="30" xfId="0" applyNumberFormat="1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/>
    </xf>
    <xf numFmtId="167" fontId="6" fillId="3" borderId="28" xfId="0" applyNumberFormat="1" applyFont="1" applyFill="1" applyBorder="1" applyAlignment="1">
      <alignment horizontal="center" vertical="center" wrapText="1" readingOrder="2"/>
    </xf>
    <xf numFmtId="167" fontId="9" fillId="3" borderId="37" xfId="0" applyNumberFormat="1" applyFont="1" applyFill="1" applyBorder="1" applyAlignment="1">
      <alignment horizontal="center" vertical="center" wrapText="1" readingOrder="1"/>
    </xf>
    <xf numFmtId="167" fontId="9" fillId="3" borderId="43" xfId="0" applyNumberFormat="1" applyFont="1" applyFill="1" applyBorder="1" applyAlignment="1">
      <alignment horizontal="center" vertical="center" wrapText="1" readingOrder="1"/>
    </xf>
    <xf numFmtId="167" fontId="9" fillId="3" borderId="42" xfId="0" applyNumberFormat="1" applyFont="1" applyFill="1" applyBorder="1" applyAlignment="1">
      <alignment horizontal="center" vertical="center" wrapText="1" readingOrder="2"/>
    </xf>
    <xf numFmtId="167" fontId="6" fillId="3" borderId="43" xfId="0" applyNumberFormat="1" applyFont="1" applyFill="1" applyBorder="1" applyAlignment="1">
      <alignment horizontal="center" vertical="center" wrapText="1" readingOrder="1"/>
    </xf>
    <xf numFmtId="167" fontId="6" fillId="3" borderId="32" xfId="0" applyNumberFormat="1" applyFont="1" applyFill="1" applyBorder="1" applyAlignment="1">
      <alignment horizontal="center" vertical="center" wrapText="1" readingOrder="1"/>
    </xf>
    <xf numFmtId="167" fontId="6" fillId="3" borderId="42" xfId="0" applyNumberFormat="1" applyFont="1" applyFill="1" applyBorder="1" applyAlignment="1">
      <alignment horizontal="center" vertical="center" wrapText="1"/>
    </xf>
    <xf numFmtId="167" fontId="6" fillId="3" borderId="48" xfId="0" applyNumberFormat="1" applyFont="1" applyFill="1" applyBorder="1" applyAlignment="1">
      <alignment horizontal="center" vertical="center" wrapText="1"/>
    </xf>
    <xf numFmtId="167" fontId="6" fillId="3" borderId="36" xfId="0" applyNumberFormat="1" applyFont="1" applyFill="1" applyBorder="1" applyAlignment="1">
      <alignment horizontal="center" vertical="center" wrapText="1" readingOrder="1"/>
    </xf>
    <xf numFmtId="167" fontId="9" fillId="3" borderId="42" xfId="0" applyNumberFormat="1" applyFont="1" applyFill="1" applyBorder="1" applyAlignment="1">
      <alignment horizontal="center" vertical="center" wrapText="1" readingOrder="1"/>
    </xf>
    <xf numFmtId="167" fontId="9" fillId="3" borderId="44" xfId="0" applyNumberFormat="1" applyFont="1" applyFill="1" applyBorder="1" applyAlignment="1">
      <alignment horizontal="center" vertical="center" wrapText="1" readingOrder="1"/>
    </xf>
    <xf numFmtId="167" fontId="6" fillId="3" borderId="40" xfId="0" applyNumberFormat="1" applyFont="1" applyFill="1" applyBorder="1" applyAlignment="1">
      <alignment horizontal="center" vertical="center" wrapText="1" readingOrder="1"/>
    </xf>
    <xf numFmtId="167" fontId="6" fillId="3" borderId="41" xfId="0" applyNumberFormat="1" applyFont="1" applyFill="1" applyBorder="1" applyAlignment="1">
      <alignment horizontal="center" vertical="center" wrapText="1" readingOrder="1"/>
    </xf>
    <xf numFmtId="167" fontId="9" fillId="3" borderId="14" xfId="0" applyNumberFormat="1" applyFont="1" applyFill="1" applyBorder="1" applyAlignment="1">
      <alignment horizontal="center" vertical="center" wrapText="1" readingOrder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right" vertical="center" wrapText="1" readingOrder="1"/>
    </xf>
    <xf numFmtId="0" fontId="21" fillId="0" borderId="0" xfId="0" applyFont="1" applyBorder="1" applyAlignment="1">
      <alignment horizontal="right" vertical="center" wrapText="1" readingOrder="2"/>
    </xf>
    <xf numFmtId="0" fontId="9" fillId="3" borderId="53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61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3" fontId="41" fillId="4" borderId="7" xfId="1" applyNumberFormat="1" applyFont="1" applyFill="1" applyBorder="1" applyAlignment="1">
      <alignment horizontal="center" vertical="center"/>
    </xf>
    <xf numFmtId="3" fontId="41" fillId="4" borderId="5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 readingOrder="2"/>
    </xf>
    <xf numFmtId="0" fontId="57" fillId="0" borderId="0" xfId="0" applyFont="1" applyFill="1" applyBorder="1" applyAlignment="1">
      <alignment horizontal="right" vertical="center" readingOrder="2"/>
    </xf>
    <xf numFmtId="0" fontId="6" fillId="3" borderId="15" xfId="0" applyFont="1" applyFill="1" applyBorder="1" applyAlignment="1">
      <alignment horizontal="center" vertical="center" wrapText="1" readingOrder="1"/>
    </xf>
    <xf numFmtId="0" fontId="6" fillId="3" borderId="39" xfId="0" applyFont="1" applyFill="1" applyBorder="1" applyAlignment="1">
      <alignment horizontal="center" vertical="center" wrapText="1" readingOrder="1"/>
    </xf>
    <xf numFmtId="0" fontId="8" fillId="3" borderId="26" xfId="0" applyFont="1" applyFill="1" applyBorder="1" applyAlignment="1">
      <alignment horizontal="center" vertical="center" wrapText="1" readingOrder="2"/>
    </xf>
    <xf numFmtId="0" fontId="8" fillId="3" borderId="29" xfId="0" applyFont="1" applyFill="1" applyBorder="1" applyAlignment="1">
      <alignment horizontal="center" vertical="center" wrapText="1" readingOrder="2"/>
    </xf>
    <xf numFmtId="0" fontId="8" fillId="3" borderId="30" xfId="0" applyFont="1" applyFill="1" applyBorder="1" applyAlignment="1">
      <alignment horizontal="center" vertical="center" wrapText="1" readingOrder="2"/>
    </xf>
    <xf numFmtId="3" fontId="41" fillId="0" borderId="4" xfId="1" applyNumberFormat="1" applyFont="1" applyFill="1" applyBorder="1" applyAlignment="1">
      <alignment horizontal="center" vertical="center"/>
    </xf>
    <xf numFmtId="3" fontId="41" fillId="0" borderId="3" xfId="1" applyNumberFormat="1" applyFont="1" applyFill="1" applyBorder="1" applyAlignment="1">
      <alignment horizontal="center" vertical="center"/>
    </xf>
    <xf numFmtId="3" fontId="41" fillId="4" borderId="4" xfId="1" applyNumberFormat="1" applyFont="1" applyFill="1" applyBorder="1" applyAlignment="1">
      <alignment horizontal="center" vertical="center"/>
    </xf>
    <xf numFmtId="3" fontId="41" fillId="4" borderId="3" xfId="1" applyNumberFormat="1" applyFont="1" applyFill="1" applyBorder="1" applyAlignment="1">
      <alignment horizontal="center" vertical="center"/>
    </xf>
    <xf numFmtId="3" fontId="41" fillId="0" borderId="9" xfId="1" applyNumberFormat="1" applyFont="1" applyFill="1" applyBorder="1" applyAlignment="1">
      <alignment horizontal="center" vertical="center"/>
    </xf>
    <xf numFmtId="3" fontId="41" fillId="0" borderId="8" xfId="1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 readingOrder="1"/>
    </xf>
    <xf numFmtId="0" fontId="31" fillId="3" borderId="26" xfId="0" applyFont="1" applyFill="1" applyBorder="1" applyAlignment="1">
      <alignment horizontal="center" vertical="center" wrapText="1" readingOrder="2"/>
    </xf>
    <xf numFmtId="0" fontId="31" fillId="3" borderId="46" xfId="0" applyFont="1" applyFill="1" applyBorder="1" applyAlignment="1">
      <alignment horizontal="center" vertical="center" wrapText="1" readingOrder="2"/>
    </xf>
    <xf numFmtId="0" fontId="31" fillId="3" borderId="29" xfId="0" applyFont="1" applyFill="1" applyBorder="1" applyAlignment="1">
      <alignment horizontal="center" vertical="center" wrapText="1" readingOrder="2"/>
    </xf>
    <xf numFmtId="0" fontId="31" fillId="3" borderId="30" xfId="0" applyFont="1" applyFill="1" applyBorder="1" applyAlignment="1">
      <alignment horizontal="center" vertical="center" wrapText="1" readingOrder="2"/>
    </xf>
    <xf numFmtId="0" fontId="31" fillId="3" borderId="27" xfId="0" applyFont="1" applyFill="1" applyBorder="1" applyAlignment="1">
      <alignment horizontal="center" vertical="center" wrapText="1" readingOrder="2"/>
    </xf>
    <xf numFmtId="0" fontId="31" fillId="3" borderId="28" xfId="0" applyFont="1" applyFill="1" applyBorder="1" applyAlignment="1">
      <alignment horizontal="center" vertical="center" wrapText="1" readingOrder="2"/>
    </xf>
    <xf numFmtId="0" fontId="31" fillId="3" borderId="19" xfId="0" applyFont="1" applyFill="1" applyBorder="1" applyAlignment="1">
      <alignment horizontal="center" vertical="center" wrapText="1" readingOrder="2"/>
    </xf>
    <xf numFmtId="0" fontId="31" fillId="3" borderId="21" xfId="0" applyFont="1" applyFill="1" applyBorder="1" applyAlignment="1">
      <alignment horizontal="center" vertical="center" wrapText="1" readingOrder="2"/>
    </xf>
    <xf numFmtId="0" fontId="31" fillId="3" borderId="20" xfId="0" applyFont="1" applyFill="1" applyBorder="1" applyAlignment="1">
      <alignment horizontal="center" vertical="center" wrapText="1" readingOrder="2"/>
    </xf>
    <xf numFmtId="0" fontId="31" fillId="3" borderId="18" xfId="0" applyFont="1" applyFill="1" applyBorder="1" applyAlignment="1">
      <alignment horizontal="center" vertical="center" wrapText="1" readingOrder="2"/>
    </xf>
    <xf numFmtId="0" fontId="31" fillId="3" borderId="50" xfId="0" applyFont="1" applyFill="1" applyBorder="1" applyAlignment="1">
      <alignment horizontal="center" vertical="center" wrapText="1" readingOrder="2"/>
    </xf>
  </cellXfs>
  <cellStyles count="8">
    <cellStyle name="Comma" xfId="2" builtinId="3"/>
    <cellStyle name="Comma 2" xfId="1" xr:uid="{00000000-0005-0000-0000-000001000000}"/>
    <cellStyle name="Comma 3" xfId="5" xr:uid="{00000000-0005-0000-0000-000002000000}"/>
    <cellStyle name="Hyperlink" xfId="4" builtinId="8"/>
    <cellStyle name="Normal" xfId="0" builtinId="0"/>
    <cellStyle name="Normal 2" xfId="7" xr:uid="{00000000-0005-0000-0000-000005000000}"/>
    <cellStyle name="Normal 4" xfId="6" xr:uid="{00000000-0005-0000-0000-000006000000}"/>
    <cellStyle name="Normal 7" xfId="3" xr:uid="{00000000-0005-0000-0000-000007000000}"/>
  </cellStyles>
  <dxfs count="0"/>
  <tableStyles count="0" defaultTableStyle="TableStyleMedium2" defaultPivotStyle="PivotStyleLight16"/>
  <colors>
    <mruColors>
      <color rgb="FFC8F0EF"/>
      <color rgb="FF0460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8"/>
  <sheetViews>
    <sheetView rightToLeft="1" tabSelected="1" zoomScale="60" zoomScaleNormal="60" workbookViewId="0">
      <selection activeCell="C3" sqref="C3:C5"/>
    </sheetView>
  </sheetViews>
  <sheetFormatPr defaultRowHeight="30" customHeight="1" x14ac:dyDescent="0.25"/>
  <cols>
    <col min="1" max="1" width="9.140625" style="72"/>
    <col min="2" max="2" width="157.42578125" style="72" customWidth="1"/>
    <col min="3" max="3" width="16.85546875" style="72" customWidth="1"/>
    <col min="4" max="4" width="200.7109375" style="72" customWidth="1"/>
    <col min="5" max="256" width="9.140625" style="72"/>
    <col min="257" max="257" width="9.140625" style="72" customWidth="1"/>
    <col min="258" max="258" width="102.42578125" style="72" customWidth="1"/>
    <col min="259" max="259" width="4.85546875" style="72" customWidth="1"/>
    <col min="260" max="260" width="18.7109375" style="72" bestFit="1" customWidth="1"/>
    <col min="261" max="512" width="9.140625" style="72"/>
    <col min="513" max="513" width="9.140625" style="72" customWidth="1"/>
    <col min="514" max="514" width="102.42578125" style="72" customWidth="1"/>
    <col min="515" max="515" width="4.85546875" style="72" customWidth="1"/>
    <col min="516" max="516" width="18.7109375" style="72" bestFit="1" customWidth="1"/>
    <col min="517" max="768" width="9.140625" style="72"/>
    <col min="769" max="769" width="9.140625" style="72" customWidth="1"/>
    <col min="770" max="770" width="102.42578125" style="72" customWidth="1"/>
    <col min="771" max="771" width="4.85546875" style="72" customWidth="1"/>
    <col min="772" max="772" width="18.7109375" style="72" bestFit="1" customWidth="1"/>
    <col min="773" max="1024" width="9.140625" style="72"/>
    <col min="1025" max="1025" width="9.140625" style="72" customWidth="1"/>
    <col min="1026" max="1026" width="102.42578125" style="72" customWidth="1"/>
    <col min="1027" max="1027" width="4.85546875" style="72" customWidth="1"/>
    <col min="1028" max="1028" width="18.7109375" style="72" bestFit="1" customWidth="1"/>
    <col min="1029" max="1280" width="9.140625" style="72"/>
    <col min="1281" max="1281" width="9.140625" style="72" customWidth="1"/>
    <col min="1282" max="1282" width="102.42578125" style="72" customWidth="1"/>
    <col min="1283" max="1283" width="4.85546875" style="72" customWidth="1"/>
    <col min="1284" max="1284" width="18.7109375" style="72" bestFit="1" customWidth="1"/>
    <col min="1285" max="1536" width="9.140625" style="72"/>
    <col min="1537" max="1537" width="9.140625" style="72" customWidth="1"/>
    <col min="1538" max="1538" width="102.42578125" style="72" customWidth="1"/>
    <col min="1539" max="1539" width="4.85546875" style="72" customWidth="1"/>
    <col min="1540" max="1540" width="18.7109375" style="72" bestFit="1" customWidth="1"/>
    <col min="1541" max="1792" width="9.140625" style="72"/>
    <col min="1793" max="1793" width="9.140625" style="72" customWidth="1"/>
    <col min="1794" max="1794" width="102.42578125" style="72" customWidth="1"/>
    <col min="1795" max="1795" width="4.85546875" style="72" customWidth="1"/>
    <col min="1796" max="1796" width="18.7109375" style="72" bestFit="1" customWidth="1"/>
    <col min="1797" max="2048" width="9.140625" style="72"/>
    <col min="2049" max="2049" width="9.140625" style="72" customWidth="1"/>
    <col min="2050" max="2050" width="102.42578125" style="72" customWidth="1"/>
    <col min="2051" max="2051" width="4.85546875" style="72" customWidth="1"/>
    <col min="2052" max="2052" width="18.7109375" style="72" bestFit="1" customWidth="1"/>
    <col min="2053" max="2304" width="9.140625" style="72"/>
    <col min="2305" max="2305" width="9.140625" style="72" customWidth="1"/>
    <col min="2306" max="2306" width="102.42578125" style="72" customWidth="1"/>
    <col min="2307" max="2307" width="4.85546875" style="72" customWidth="1"/>
    <col min="2308" max="2308" width="18.7109375" style="72" bestFit="1" customWidth="1"/>
    <col min="2309" max="2560" width="9.140625" style="72"/>
    <col min="2561" max="2561" width="9.140625" style="72" customWidth="1"/>
    <col min="2562" max="2562" width="102.42578125" style="72" customWidth="1"/>
    <col min="2563" max="2563" width="4.85546875" style="72" customWidth="1"/>
    <col min="2564" max="2564" width="18.7109375" style="72" bestFit="1" customWidth="1"/>
    <col min="2565" max="2816" width="9.140625" style="72"/>
    <col min="2817" max="2817" width="9.140625" style="72" customWidth="1"/>
    <col min="2818" max="2818" width="102.42578125" style="72" customWidth="1"/>
    <col min="2819" max="2819" width="4.85546875" style="72" customWidth="1"/>
    <col min="2820" max="2820" width="18.7109375" style="72" bestFit="1" customWidth="1"/>
    <col min="2821" max="3072" width="9.140625" style="72"/>
    <col min="3073" max="3073" width="9.140625" style="72" customWidth="1"/>
    <col min="3074" max="3074" width="102.42578125" style="72" customWidth="1"/>
    <col min="3075" max="3075" width="4.85546875" style="72" customWidth="1"/>
    <col min="3076" max="3076" width="18.7109375" style="72" bestFit="1" customWidth="1"/>
    <col min="3077" max="3328" width="9.140625" style="72"/>
    <col min="3329" max="3329" width="9.140625" style="72" customWidth="1"/>
    <col min="3330" max="3330" width="102.42578125" style="72" customWidth="1"/>
    <col min="3331" max="3331" width="4.85546875" style="72" customWidth="1"/>
    <col min="3332" max="3332" width="18.7109375" style="72" bestFit="1" customWidth="1"/>
    <col min="3333" max="3584" width="9.140625" style="72"/>
    <col min="3585" max="3585" width="9.140625" style="72" customWidth="1"/>
    <col min="3586" max="3586" width="102.42578125" style="72" customWidth="1"/>
    <col min="3587" max="3587" width="4.85546875" style="72" customWidth="1"/>
    <col min="3588" max="3588" width="18.7109375" style="72" bestFit="1" customWidth="1"/>
    <col min="3589" max="3840" width="9.140625" style="72"/>
    <col min="3841" max="3841" width="9.140625" style="72" customWidth="1"/>
    <col min="3842" max="3842" width="102.42578125" style="72" customWidth="1"/>
    <col min="3843" max="3843" width="4.85546875" style="72" customWidth="1"/>
    <col min="3844" max="3844" width="18.7109375" style="72" bestFit="1" customWidth="1"/>
    <col min="3845" max="4096" width="9.140625" style="72"/>
    <col min="4097" max="4097" width="9.140625" style="72" customWidth="1"/>
    <col min="4098" max="4098" width="102.42578125" style="72" customWidth="1"/>
    <col min="4099" max="4099" width="4.85546875" style="72" customWidth="1"/>
    <col min="4100" max="4100" width="18.7109375" style="72" bestFit="1" customWidth="1"/>
    <col min="4101" max="4352" width="9.140625" style="72"/>
    <col min="4353" max="4353" width="9.140625" style="72" customWidth="1"/>
    <col min="4354" max="4354" width="102.42578125" style="72" customWidth="1"/>
    <col min="4355" max="4355" width="4.85546875" style="72" customWidth="1"/>
    <col min="4356" max="4356" width="18.7109375" style="72" bestFit="1" customWidth="1"/>
    <col min="4357" max="4608" width="9.140625" style="72"/>
    <col min="4609" max="4609" width="9.140625" style="72" customWidth="1"/>
    <col min="4610" max="4610" width="102.42578125" style="72" customWidth="1"/>
    <col min="4611" max="4611" width="4.85546875" style="72" customWidth="1"/>
    <col min="4612" max="4612" width="18.7109375" style="72" bestFit="1" customWidth="1"/>
    <col min="4613" max="4864" width="9.140625" style="72"/>
    <col min="4865" max="4865" width="9.140625" style="72" customWidth="1"/>
    <col min="4866" max="4866" width="102.42578125" style="72" customWidth="1"/>
    <col min="4867" max="4867" width="4.85546875" style="72" customWidth="1"/>
    <col min="4868" max="4868" width="18.7109375" style="72" bestFit="1" customWidth="1"/>
    <col min="4869" max="5120" width="9.140625" style="72"/>
    <col min="5121" max="5121" width="9.140625" style="72" customWidth="1"/>
    <col min="5122" max="5122" width="102.42578125" style="72" customWidth="1"/>
    <col min="5123" max="5123" width="4.85546875" style="72" customWidth="1"/>
    <col min="5124" max="5124" width="18.7109375" style="72" bestFit="1" customWidth="1"/>
    <col min="5125" max="5376" width="9.140625" style="72"/>
    <col min="5377" max="5377" width="9.140625" style="72" customWidth="1"/>
    <col min="5378" max="5378" width="102.42578125" style="72" customWidth="1"/>
    <col min="5379" max="5379" width="4.85546875" style="72" customWidth="1"/>
    <col min="5380" max="5380" width="18.7109375" style="72" bestFit="1" customWidth="1"/>
    <col min="5381" max="5632" width="9.140625" style="72"/>
    <col min="5633" max="5633" width="9.140625" style="72" customWidth="1"/>
    <col min="5634" max="5634" width="102.42578125" style="72" customWidth="1"/>
    <col min="5635" max="5635" width="4.85546875" style="72" customWidth="1"/>
    <col min="5636" max="5636" width="18.7109375" style="72" bestFit="1" customWidth="1"/>
    <col min="5637" max="5888" width="9.140625" style="72"/>
    <col min="5889" max="5889" width="9.140625" style="72" customWidth="1"/>
    <col min="5890" max="5890" width="102.42578125" style="72" customWidth="1"/>
    <col min="5891" max="5891" width="4.85546875" style="72" customWidth="1"/>
    <col min="5892" max="5892" width="18.7109375" style="72" bestFit="1" customWidth="1"/>
    <col min="5893" max="6144" width="9.140625" style="72"/>
    <col min="6145" max="6145" width="9.140625" style="72" customWidth="1"/>
    <col min="6146" max="6146" width="102.42578125" style="72" customWidth="1"/>
    <col min="6147" max="6147" width="4.85546875" style="72" customWidth="1"/>
    <col min="6148" max="6148" width="18.7109375" style="72" bestFit="1" customWidth="1"/>
    <col min="6149" max="6400" width="9.140625" style="72"/>
    <col min="6401" max="6401" width="9.140625" style="72" customWidth="1"/>
    <col min="6402" max="6402" width="102.42578125" style="72" customWidth="1"/>
    <col min="6403" max="6403" width="4.85546875" style="72" customWidth="1"/>
    <col min="6404" max="6404" width="18.7109375" style="72" bestFit="1" customWidth="1"/>
    <col min="6405" max="6656" width="9.140625" style="72"/>
    <col min="6657" max="6657" width="9.140625" style="72" customWidth="1"/>
    <col min="6658" max="6658" width="102.42578125" style="72" customWidth="1"/>
    <col min="6659" max="6659" width="4.85546875" style="72" customWidth="1"/>
    <col min="6660" max="6660" width="18.7109375" style="72" bestFit="1" customWidth="1"/>
    <col min="6661" max="6912" width="9.140625" style="72"/>
    <col min="6913" max="6913" width="9.140625" style="72" customWidth="1"/>
    <col min="6914" max="6914" width="102.42578125" style="72" customWidth="1"/>
    <col min="6915" max="6915" width="4.85546875" style="72" customWidth="1"/>
    <col min="6916" max="6916" width="18.7109375" style="72" bestFit="1" customWidth="1"/>
    <col min="6917" max="7168" width="9.140625" style="72"/>
    <col min="7169" max="7169" width="9.140625" style="72" customWidth="1"/>
    <col min="7170" max="7170" width="102.42578125" style="72" customWidth="1"/>
    <col min="7171" max="7171" width="4.85546875" style="72" customWidth="1"/>
    <col min="7172" max="7172" width="18.7109375" style="72" bestFit="1" customWidth="1"/>
    <col min="7173" max="7424" width="9.140625" style="72"/>
    <col min="7425" max="7425" width="9.140625" style="72" customWidth="1"/>
    <col min="7426" max="7426" width="102.42578125" style="72" customWidth="1"/>
    <col min="7427" max="7427" width="4.85546875" style="72" customWidth="1"/>
    <col min="7428" max="7428" width="18.7109375" style="72" bestFit="1" customWidth="1"/>
    <col min="7429" max="7680" width="9.140625" style="72"/>
    <col min="7681" max="7681" width="9.140625" style="72" customWidth="1"/>
    <col min="7682" max="7682" width="102.42578125" style="72" customWidth="1"/>
    <col min="7683" max="7683" width="4.85546875" style="72" customWidth="1"/>
    <col min="7684" max="7684" width="18.7109375" style="72" bestFit="1" customWidth="1"/>
    <col min="7685" max="7936" width="9.140625" style="72"/>
    <col min="7937" max="7937" width="9.140625" style="72" customWidth="1"/>
    <col min="7938" max="7938" width="102.42578125" style="72" customWidth="1"/>
    <col min="7939" max="7939" width="4.85546875" style="72" customWidth="1"/>
    <col min="7940" max="7940" width="18.7109375" style="72" bestFit="1" customWidth="1"/>
    <col min="7941" max="8192" width="9.140625" style="72"/>
    <col min="8193" max="8193" width="9.140625" style="72" customWidth="1"/>
    <col min="8194" max="8194" width="102.42578125" style="72" customWidth="1"/>
    <col min="8195" max="8195" width="4.85546875" style="72" customWidth="1"/>
    <col min="8196" max="8196" width="18.7109375" style="72" bestFit="1" customWidth="1"/>
    <col min="8197" max="8448" width="9.140625" style="72"/>
    <col min="8449" max="8449" width="9.140625" style="72" customWidth="1"/>
    <col min="8450" max="8450" width="102.42578125" style="72" customWidth="1"/>
    <col min="8451" max="8451" width="4.85546875" style="72" customWidth="1"/>
    <col min="8452" max="8452" width="18.7109375" style="72" bestFit="1" customWidth="1"/>
    <col min="8453" max="8704" width="9.140625" style="72"/>
    <col min="8705" max="8705" width="9.140625" style="72" customWidth="1"/>
    <col min="8706" max="8706" width="102.42578125" style="72" customWidth="1"/>
    <col min="8707" max="8707" width="4.85546875" style="72" customWidth="1"/>
    <col min="8708" max="8708" width="18.7109375" style="72" bestFit="1" customWidth="1"/>
    <col min="8709" max="8960" width="9.140625" style="72"/>
    <col min="8961" max="8961" width="9.140625" style="72" customWidth="1"/>
    <col min="8962" max="8962" width="102.42578125" style="72" customWidth="1"/>
    <col min="8963" max="8963" width="4.85546875" style="72" customWidth="1"/>
    <col min="8964" max="8964" width="18.7109375" style="72" bestFit="1" customWidth="1"/>
    <col min="8965" max="9216" width="9.140625" style="72"/>
    <col min="9217" max="9217" width="9.140625" style="72" customWidth="1"/>
    <col min="9218" max="9218" width="102.42578125" style="72" customWidth="1"/>
    <col min="9219" max="9219" width="4.85546875" style="72" customWidth="1"/>
    <col min="9220" max="9220" width="18.7109375" style="72" bestFit="1" customWidth="1"/>
    <col min="9221" max="9472" width="9.140625" style="72"/>
    <col min="9473" max="9473" width="9.140625" style="72" customWidth="1"/>
    <col min="9474" max="9474" width="102.42578125" style="72" customWidth="1"/>
    <col min="9475" max="9475" width="4.85546875" style="72" customWidth="1"/>
    <col min="9476" max="9476" width="18.7109375" style="72" bestFit="1" customWidth="1"/>
    <col min="9477" max="9728" width="9.140625" style="72"/>
    <col min="9729" max="9729" width="9.140625" style="72" customWidth="1"/>
    <col min="9730" max="9730" width="102.42578125" style="72" customWidth="1"/>
    <col min="9731" max="9731" width="4.85546875" style="72" customWidth="1"/>
    <col min="9732" max="9732" width="18.7109375" style="72" bestFit="1" customWidth="1"/>
    <col min="9733" max="9984" width="9.140625" style="72"/>
    <col min="9985" max="9985" width="9.140625" style="72" customWidth="1"/>
    <col min="9986" max="9986" width="102.42578125" style="72" customWidth="1"/>
    <col min="9987" max="9987" width="4.85546875" style="72" customWidth="1"/>
    <col min="9988" max="9988" width="18.7109375" style="72" bestFit="1" customWidth="1"/>
    <col min="9989" max="10240" width="9.140625" style="72"/>
    <col min="10241" max="10241" width="9.140625" style="72" customWidth="1"/>
    <col min="10242" max="10242" width="102.42578125" style="72" customWidth="1"/>
    <col min="10243" max="10243" width="4.85546875" style="72" customWidth="1"/>
    <col min="10244" max="10244" width="18.7109375" style="72" bestFit="1" customWidth="1"/>
    <col min="10245" max="10496" width="9.140625" style="72"/>
    <col min="10497" max="10497" width="9.140625" style="72" customWidth="1"/>
    <col min="10498" max="10498" width="102.42578125" style="72" customWidth="1"/>
    <col min="10499" max="10499" width="4.85546875" style="72" customWidth="1"/>
    <col min="10500" max="10500" width="18.7109375" style="72" bestFit="1" customWidth="1"/>
    <col min="10501" max="10752" width="9.140625" style="72"/>
    <col min="10753" max="10753" width="9.140625" style="72" customWidth="1"/>
    <col min="10754" max="10754" width="102.42578125" style="72" customWidth="1"/>
    <col min="10755" max="10755" width="4.85546875" style="72" customWidth="1"/>
    <col min="10756" max="10756" width="18.7109375" style="72" bestFit="1" customWidth="1"/>
    <col min="10757" max="11008" width="9.140625" style="72"/>
    <col min="11009" max="11009" width="9.140625" style="72" customWidth="1"/>
    <col min="11010" max="11010" width="102.42578125" style="72" customWidth="1"/>
    <col min="11011" max="11011" width="4.85546875" style="72" customWidth="1"/>
    <col min="11012" max="11012" width="18.7109375" style="72" bestFit="1" customWidth="1"/>
    <col min="11013" max="11264" width="9.140625" style="72"/>
    <col min="11265" max="11265" width="9.140625" style="72" customWidth="1"/>
    <col min="11266" max="11266" width="102.42578125" style="72" customWidth="1"/>
    <col min="11267" max="11267" width="4.85546875" style="72" customWidth="1"/>
    <col min="11268" max="11268" width="18.7109375" style="72" bestFit="1" customWidth="1"/>
    <col min="11269" max="11520" width="9.140625" style="72"/>
    <col min="11521" max="11521" width="9.140625" style="72" customWidth="1"/>
    <col min="11522" max="11522" width="102.42578125" style="72" customWidth="1"/>
    <col min="11523" max="11523" width="4.85546875" style="72" customWidth="1"/>
    <col min="11524" max="11524" width="18.7109375" style="72" bestFit="1" customWidth="1"/>
    <col min="11525" max="11776" width="9.140625" style="72"/>
    <col min="11777" max="11777" width="9.140625" style="72" customWidth="1"/>
    <col min="11778" max="11778" width="102.42578125" style="72" customWidth="1"/>
    <col min="11779" max="11779" width="4.85546875" style="72" customWidth="1"/>
    <col min="11780" max="11780" width="18.7109375" style="72" bestFit="1" customWidth="1"/>
    <col min="11781" max="12032" width="9.140625" style="72"/>
    <col min="12033" max="12033" width="9.140625" style="72" customWidth="1"/>
    <col min="12034" max="12034" width="102.42578125" style="72" customWidth="1"/>
    <col min="12035" max="12035" width="4.85546875" style="72" customWidth="1"/>
    <col min="12036" max="12036" width="18.7109375" style="72" bestFit="1" customWidth="1"/>
    <col min="12037" max="12288" width="9.140625" style="72"/>
    <col min="12289" max="12289" width="9.140625" style="72" customWidth="1"/>
    <col min="12290" max="12290" width="102.42578125" style="72" customWidth="1"/>
    <col min="12291" max="12291" width="4.85546875" style="72" customWidth="1"/>
    <col min="12292" max="12292" width="18.7109375" style="72" bestFit="1" customWidth="1"/>
    <col min="12293" max="12544" width="9.140625" style="72"/>
    <col min="12545" max="12545" width="9.140625" style="72" customWidth="1"/>
    <col min="12546" max="12546" width="102.42578125" style="72" customWidth="1"/>
    <col min="12547" max="12547" width="4.85546875" style="72" customWidth="1"/>
    <col min="12548" max="12548" width="18.7109375" style="72" bestFit="1" customWidth="1"/>
    <col min="12549" max="12800" width="9.140625" style="72"/>
    <col min="12801" max="12801" width="9.140625" style="72" customWidth="1"/>
    <col min="12802" max="12802" width="102.42578125" style="72" customWidth="1"/>
    <col min="12803" max="12803" width="4.85546875" style="72" customWidth="1"/>
    <col min="12804" max="12804" width="18.7109375" style="72" bestFit="1" customWidth="1"/>
    <col min="12805" max="13056" width="9.140625" style="72"/>
    <col min="13057" max="13057" width="9.140625" style="72" customWidth="1"/>
    <col min="13058" max="13058" width="102.42578125" style="72" customWidth="1"/>
    <col min="13059" max="13059" width="4.85546875" style="72" customWidth="1"/>
    <col min="13060" max="13060" width="18.7109375" style="72" bestFit="1" customWidth="1"/>
    <col min="13061" max="13312" width="9.140625" style="72"/>
    <col min="13313" max="13313" width="9.140625" style="72" customWidth="1"/>
    <col min="13314" max="13314" width="102.42578125" style="72" customWidth="1"/>
    <col min="13315" max="13315" width="4.85546875" style="72" customWidth="1"/>
    <col min="13316" max="13316" width="18.7109375" style="72" bestFit="1" customWidth="1"/>
    <col min="13317" max="13568" width="9.140625" style="72"/>
    <col min="13569" max="13569" width="9.140625" style="72" customWidth="1"/>
    <col min="13570" max="13570" width="102.42578125" style="72" customWidth="1"/>
    <col min="13571" max="13571" width="4.85546875" style="72" customWidth="1"/>
    <col min="13572" max="13572" width="18.7109375" style="72" bestFit="1" customWidth="1"/>
    <col min="13573" max="13824" width="9.140625" style="72"/>
    <col min="13825" max="13825" width="9.140625" style="72" customWidth="1"/>
    <col min="13826" max="13826" width="102.42578125" style="72" customWidth="1"/>
    <col min="13827" max="13827" width="4.85546875" style="72" customWidth="1"/>
    <col min="13828" max="13828" width="18.7109375" style="72" bestFit="1" customWidth="1"/>
    <col min="13829" max="14080" width="9.140625" style="72"/>
    <col min="14081" max="14081" width="9.140625" style="72" customWidth="1"/>
    <col min="14082" max="14082" width="102.42578125" style="72" customWidth="1"/>
    <col min="14083" max="14083" width="4.85546875" style="72" customWidth="1"/>
    <col min="14084" max="14084" width="18.7109375" style="72" bestFit="1" customWidth="1"/>
    <col min="14085" max="14336" width="9.140625" style="72"/>
    <col min="14337" max="14337" width="9.140625" style="72" customWidth="1"/>
    <col min="14338" max="14338" width="102.42578125" style="72" customWidth="1"/>
    <col min="14339" max="14339" width="4.85546875" style="72" customWidth="1"/>
    <col min="14340" max="14340" width="18.7109375" style="72" bestFit="1" customWidth="1"/>
    <col min="14341" max="14592" width="9.140625" style="72"/>
    <col min="14593" max="14593" width="9.140625" style="72" customWidth="1"/>
    <col min="14594" max="14594" width="102.42578125" style="72" customWidth="1"/>
    <col min="14595" max="14595" width="4.85546875" style="72" customWidth="1"/>
    <col min="14596" max="14596" width="18.7109375" style="72" bestFit="1" customWidth="1"/>
    <col min="14597" max="14848" width="9.140625" style="72"/>
    <col min="14849" max="14849" width="9.140625" style="72" customWidth="1"/>
    <col min="14850" max="14850" width="102.42578125" style="72" customWidth="1"/>
    <col min="14851" max="14851" width="4.85546875" style="72" customWidth="1"/>
    <col min="14852" max="14852" width="18.7109375" style="72" bestFit="1" customWidth="1"/>
    <col min="14853" max="15104" width="9.140625" style="72"/>
    <col min="15105" max="15105" width="9.140625" style="72" customWidth="1"/>
    <col min="15106" max="15106" width="102.42578125" style="72" customWidth="1"/>
    <col min="15107" max="15107" width="4.85546875" style="72" customWidth="1"/>
    <col min="15108" max="15108" width="18.7109375" style="72" bestFit="1" customWidth="1"/>
    <col min="15109" max="15360" width="9.140625" style="72"/>
    <col min="15361" max="15361" width="9.140625" style="72" customWidth="1"/>
    <col min="15362" max="15362" width="102.42578125" style="72" customWidth="1"/>
    <col min="15363" max="15363" width="4.85546875" style="72" customWidth="1"/>
    <col min="15364" max="15364" width="18.7109375" style="72" bestFit="1" customWidth="1"/>
    <col min="15365" max="15616" width="9.140625" style="72"/>
    <col min="15617" max="15617" width="9.140625" style="72" customWidth="1"/>
    <col min="15618" max="15618" width="102.42578125" style="72" customWidth="1"/>
    <col min="15619" max="15619" width="4.85546875" style="72" customWidth="1"/>
    <col min="15620" max="15620" width="18.7109375" style="72" bestFit="1" customWidth="1"/>
    <col min="15621" max="15872" width="9.140625" style="72"/>
    <col min="15873" max="15873" width="9.140625" style="72" customWidth="1"/>
    <col min="15874" max="15874" width="102.42578125" style="72" customWidth="1"/>
    <col min="15875" max="15875" width="4.85546875" style="72" customWidth="1"/>
    <col min="15876" max="15876" width="18.7109375" style="72" bestFit="1" customWidth="1"/>
    <col min="15877" max="16128" width="9.140625" style="72"/>
    <col min="16129" max="16129" width="9.140625" style="72" customWidth="1"/>
    <col min="16130" max="16130" width="102.42578125" style="72" customWidth="1"/>
    <col min="16131" max="16131" width="4.85546875" style="72" customWidth="1"/>
    <col min="16132" max="16132" width="18.7109375" style="72" bestFit="1" customWidth="1"/>
    <col min="16133" max="16384" width="9.140625" style="72"/>
  </cols>
  <sheetData>
    <row r="3" spans="2:4" ht="23.25" x14ac:dyDescent="0.25">
      <c r="B3" s="327" t="s">
        <v>71</v>
      </c>
      <c r="C3" s="328" t="s">
        <v>70</v>
      </c>
      <c r="D3" s="330" t="s">
        <v>99</v>
      </c>
    </row>
    <row r="4" spans="2:4" ht="23.25" x14ac:dyDescent="0.25">
      <c r="B4" s="327"/>
      <c r="C4" s="329"/>
      <c r="D4" s="330"/>
    </row>
    <row r="5" spans="2:4" ht="23.25" x14ac:dyDescent="0.25">
      <c r="B5" s="327"/>
      <c r="C5" s="329"/>
      <c r="D5" s="330"/>
    </row>
    <row r="6" spans="2:4" s="75" customFormat="1" ht="30" customHeight="1" x14ac:dyDescent="0.25">
      <c r="B6" s="76" t="s">
        <v>69</v>
      </c>
      <c r="C6" s="77"/>
      <c r="D6" s="76" t="s">
        <v>68</v>
      </c>
    </row>
    <row r="7" spans="2:4" ht="30" customHeight="1" x14ac:dyDescent="0.25">
      <c r="B7" s="78" t="s">
        <v>165</v>
      </c>
      <c r="C7" s="79">
        <v>49</v>
      </c>
      <c r="D7" s="78" t="s">
        <v>156</v>
      </c>
    </row>
    <row r="8" spans="2:4" ht="30" customHeight="1" x14ac:dyDescent="0.25">
      <c r="B8" s="74" t="s">
        <v>166</v>
      </c>
      <c r="C8" s="79">
        <v>50</v>
      </c>
      <c r="D8" s="73" t="s">
        <v>157</v>
      </c>
    </row>
    <row r="9" spans="2:4" ht="30" customHeight="1" x14ac:dyDescent="0.25">
      <c r="B9" s="78" t="s">
        <v>167</v>
      </c>
      <c r="C9" s="79">
        <v>51</v>
      </c>
      <c r="D9" s="78" t="s">
        <v>158</v>
      </c>
    </row>
    <row r="10" spans="2:4" ht="30" customHeight="1" x14ac:dyDescent="0.25">
      <c r="B10" s="74" t="s">
        <v>168</v>
      </c>
      <c r="C10" s="79">
        <v>52</v>
      </c>
      <c r="D10" s="73" t="s">
        <v>100</v>
      </c>
    </row>
    <row r="11" spans="2:4" ht="30" customHeight="1" x14ac:dyDescent="0.25">
      <c r="B11" s="74" t="s">
        <v>169</v>
      </c>
      <c r="C11" s="79" t="s">
        <v>177</v>
      </c>
      <c r="D11" s="73" t="s">
        <v>176</v>
      </c>
    </row>
    <row r="12" spans="2:4" ht="30" customHeight="1" x14ac:dyDescent="0.25">
      <c r="B12" s="74" t="s">
        <v>169</v>
      </c>
      <c r="C12" s="79" t="s">
        <v>178</v>
      </c>
      <c r="D12" s="73" t="s">
        <v>176</v>
      </c>
    </row>
    <row r="13" spans="2:4" ht="30" customHeight="1" x14ac:dyDescent="0.25">
      <c r="B13" s="78" t="s">
        <v>170</v>
      </c>
      <c r="C13" s="79">
        <v>54</v>
      </c>
      <c r="D13" s="78" t="s">
        <v>159</v>
      </c>
    </row>
    <row r="14" spans="2:4" ht="30" customHeight="1" x14ac:dyDescent="0.25">
      <c r="B14" s="74" t="s">
        <v>171</v>
      </c>
      <c r="C14" s="79">
        <v>55</v>
      </c>
      <c r="D14" s="73" t="s">
        <v>160</v>
      </c>
    </row>
    <row r="15" spans="2:4" ht="30" customHeight="1" x14ac:dyDescent="0.25">
      <c r="B15" s="78" t="s">
        <v>172</v>
      </c>
      <c r="C15" s="79">
        <v>56</v>
      </c>
      <c r="D15" s="78" t="s">
        <v>101</v>
      </c>
    </row>
    <row r="16" spans="2:4" ht="30" customHeight="1" x14ac:dyDescent="0.25">
      <c r="B16" s="74" t="s">
        <v>173</v>
      </c>
      <c r="C16" s="79">
        <v>57</v>
      </c>
      <c r="D16" s="73" t="s">
        <v>161</v>
      </c>
    </row>
    <row r="17" spans="2:4" ht="30" customHeight="1" x14ac:dyDescent="0.25">
      <c r="B17" s="78" t="s">
        <v>174</v>
      </c>
      <c r="C17" s="79">
        <v>58</v>
      </c>
      <c r="D17" s="78" t="s">
        <v>162</v>
      </c>
    </row>
    <row r="18" spans="2:4" ht="30" customHeight="1" x14ac:dyDescent="0.25">
      <c r="B18" s="74" t="s">
        <v>175</v>
      </c>
      <c r="C18" s="79" t="s">
        <v>154</v>
      </c>
      <c r="D18" s="73" t="s">
        <v>163</v>
      </c>
    </row>
  </sheetData>
  <mergeCells count="3">
    <mergeCell ref="B3:B5"/>
    <mergeCell ref="C3:C5"/>
    <mergeCell ref="D3:D5"/>
  </mergeCells>
  <hyperlinks>
    <hyperlink ref="C7" location="'49 '!A1" display="'49 '!A1" xr:uid="{00000000-0004-0000-0000-000000000000}"/>
    <hyperlink ref="C8" location="'51 50'!A1" display="'51 50'!A1" xr:uid="{00000000-0004-0000-0000-000001000000}"/>
    <hyperlink ref="C9" location="'51 50'!A1" display="'51 50'!A1" xr:uid="{00000000-0004-0000-0000-000002000000}"/>
    <hyperlink ref="C10" location="'52'!A1" display="'52'!A1" xr:uid="{00000000-0004-0000-0000-000003000000}"/>
    <hyperlink ref="C13" location="'54'!A1" display="'54'!A1" xr:uid="{00000000-0004-0000-0000-000004000000}"/>
    <hyperlink ref="C14" location="'55'!A1" display="'55'!A1" xr:uid="{00000000-0004-0000-0000-000005000000}"/>
    <hyperlink ref="C15" location="'57 56'!A1" display="'57 56'!A1" xr:uid="{00000000-0004-0000-0000-000006000000}"/>
    <hyperlink ref="C16" location="'57 56'!A1" display="'57 56'!A1" xr:uid="{00000000-0004-0000-0000-000007000000}"/>
    <hyperlink ref="C17" location="'59 58'!A1" display="'59 58'!A1" xr:uid="{00000000-0004-0000-0000-000008000000}"/>
    <hyperlink ref="C18" location="'59 58'!A1" display="59" xr:uid="{00000000-0004-0000-0000-000009000000}"/>
    <hyperlink ref="C11" location="'53 (a)'!A1" display="53a" xr:uid="{00000000-0004-0000-0000-00000A000000}"/>
    <hyperlink ref="C12" location="'53 (b)'!A1" display="53b" xr:uid="{00000000-0004-0000-0000-00000B000000}"/>
  </hyperlinks>
  <printOptions horizontalCentered="1" verticalCentered="1"/>
  <pageMargins left="0.118110236220472" right="0.118110236220472" top="0.15748031496063" bottom="0.15748031496063" header="0.31496062992126" footer="0.31496062992126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M113"/>
  <sheetViews>
    <sheetView rightToLeft="1" topLeftCell="A6" zoomScale="40" zoomScaleNormal="40" workbookViewId="0"/>
  </sheetViews>
  <sheetFormatPr defaultColWidth="9.140625" defaultRowHeight="15.75" x14ac:dyDescent="0.25"/>
  <cols>
    <col min="1" max="1" width="10.7109375" customWidth="1"/>
    <col min="2" max="2" width="21.85546875" style="1" customWidth="1"/>
    <col min="3" max="9" width="19.85546875" style="1" customWidth="1"/>
    <col min="10" max="10" width="28.140625" style="1" customWidth="1"/>
    <col min="11" max="11" width="24.140625" style="1" customWidth="1"/>
    <col min="12" max="12" width="26" style="1" customWidth="1"/>
    <col min="13" max="13" width="27.7109375" style="1" customWidth="1"/>
    <col min="14" max="14" width="26.42578125" style="1" bestFit="1" customWidth="1"/>
    <col min="15" max="15" width="28" style="1" bestFit="1" customWidth="1"/>
    <col min="17" max="17" width="13" bestFit="1" customWidth="1"/>
    <col min="18" max="18" width="14.140625" bestFit="1" customWidth="1"/>
    <col min="19" max="19" width="13.140625" bestFit="1" customWidth="1"/>
    <col min="20" max="20" width="12.28515625" bestFit="1" customWidth="1"/>
    <col min="21" max="22" width="12.5703125" bestFit="1" customWidth="1"/>
    <col min="29" max="29" width="13.85546875" customWidth="1"/>
    <col min="30" max="30" width="9.140625" customWidth="1"/>
    <col min="31" max="31" width="11.28515625" customWidth="1"/>
    <col min="32" max="32" width="13.85546875" bestFit="1" customWidth="1"/>
    <col min="34" max="35" width="13.85546875" bestFit="1" customWidth="1"/>
  </cols>
  <sheetData>
    <row r="1" spans="2:39" ht="18" customHeight="1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39" s="2" customFormat="1" ht="40.15" customHeight="1" x14ac:dyDescent="0.25">
      <c r="B2" s="339" t="s">
        <v>83</v>
      </c>
      <c r="C2" s="339"/>
      <c r="D2" s="339"/>
      <c r="E2" s="340" t="s">
        <v>104</v>
      </c>
      <c r="F2" s="340"/>
      <c r="G2" s="340"/>
      <c r="H2" s="340"/>
      <c r="I2" s="340"/>
      <c r="J2" s="340"/>
      <c r="K2" s="340"/>
      <c r="L2" s="340"/>
      <c r="M2" s="340"/>
      <c r="N2" s="331" t="s">
        <v>59</v>
      </c>
      <c r="O2" s="331"/>
    </row>
    <row r="3" spans="2:39" s="2" customFormat="1" ht="40.15" customHeight="1" x14ac:dyDescent="0.25">
      <c r="B3" s="84"/>
      <c r="C3" s="84"/>
      <c r="D3" s="84"/>
      <c r="E3" s="340" t="s">
        <v>72</v>
      </c>
      <c r="F3" s="340"/>
      <c r="G3" s="340"/>
      <c r="H3" s="340"/>
      <c r="I3" s="340"/>
      <c r="J3" s="340"/>
      <c r="K3" s="340"/>
      <c r="L3" s="340"/>
      <c r="M3" s="340"/>
      <c r="N3" s="85"/>
      <c r="O3" s="85"/>
    </row>
    <row r="4" spans="2:39" s="2" customFormat="1" ht="40.15" customHeight="1" x14ac:dyDescent="0.25">
      <c r="B4" s="20"/>
      <c r="D4" s="191"/>
      <c r="E4" s="341" t="s">
        <v>85</v>
      </c>
      <c r="F4" s="341"/>
      <c r="G4" s="341"/>
      <c r="H4" s="341"/>
      <c r="I4" s="341"/>
      <c r="J4" s="341"/>
      <c r="K4" s="341"/>
      <c r="L4" s="341"/>
      <c r="M4" s="341"/>
      <c r="N4" s="191"/>
      <c r="O4" s="96"/>
    </row>
    <row r="5" spans="2:39" ht="10.35" customHeight="1" x14ac:dyDescent="0.25">
      <c r="B5" s="20"/>
      <c r="C5" s="86"/>
      <c r="D5" s="86"/>
      <c r="E5" s="86"/>
      <c r="F5" s="86"/>
      <c r="G5" s="86"/>
      <c r="H5" s="86"/>
      <c r="I5" s="86"/>
      <c r="J5" s="86"/>
      <c r="K5" s="209"/>
      <c r="L5" s="209"/>
      <c r="M5" s="86"/>
      <c r="N5" s="86"/>
      <c r="O5" s="66"/>
    </row>
    <row r="6" spans="2:39" ht="129" customHeight="1" x14ac:dyDescent="0.25">
      <c r="B6" s="95"/>
      <c r="C6" s="332" t="s">
        <v>53</v>
      </c>
      <c r="D6" s="333"/>
      <c r="E6" s="334"/>
      <c r="F6" s="335" t="s">
        <v>52</v>
      </c>
      <c r="G6" s="336"/>
      <c r="H6" s="337"/>
      <c r="I6" s="332" t="s">
        <v>51</v>
      </c>
      <c r="J6" s="333"/>
      <c r="K6" s="333"/>
      <c r="L6" s="333"/>
      <c r="M6" s="334"/>
      <c r="N6" s="336" t="s">
        <v>50</v>
      </c>
      <c r="O6" s="338"/>
    </row>
    <row r="7" spans="2:39" ht="195.75" customHeight="1" x14ac:dyDescent="0.25">
      <c r="B7" s="68"/>
      <c r="C7" s="29" t="s">
        <v>63</v>
      </c>
      <c r="D7" s="30" t="s">
        <v>64</v>
      </c>
      <c r="E7" s="31" t="s">
        <v>65</v>
      </c>
      <c r="F7" s="29" t="s">
        <v>63</v>
      </c>
      <c r="G7" s="30" t="s">
        <v>64</v>
      </c>
      <c r="H7" s="31" t="s">
        <v>65</v>
      </c>
      <c r="I7" s="29" t="s">
        <v>63</v>
      </c>
      <c r="J7" s="30" t="s">
        <v>49</v>
      </c>
      <c r="K7" s="31" t="s">
        <v>48</v>
      </c>
      <c r="L7" s="30" t="s">
        <v>64</v>
      </c>
      <c r="M7" s="31" t="s">
        <v>65</v>
      </c>
      <c r="N7" s="30" t="s">
        <v>66</v>
      </c>
      <c r="O7" s="69" t="s">
        <v>67</v>
      </c>
    </row>
    <row r="8" spans="2:39" s="150" customFormat="1" ht="40.15" customHeight="1" x14ac:dyDescent="0.25">
      <c r="B8" s="27" t="s">
        <v>26</v>
      </c>
      <c r="C8" s="27"/>
      <c r="D8" s="199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</row>
    <row r="9" spans="2:39" s="14" customFormat="1" ht="45" hidden="1" customHeight="1" x14ac:dyDescent="0.3">
      <c r="B9" s="107">
        <v>2018</v>
      </c>
      <c r="C9" s="118" t="s">
        <v>0</v>
      </c>
      <c r="D9" s="200">
        <v>1.59</v>
      </c>
      <c r="E9" s="108">
        <v>75.903000000000006</v>
      </c>
      <c r="F9" s="119" t="s">
        <v>0</v>
      </c>
      <c r="G9" s="118" t="s">
        <v>0</v>
      </c>
      <c r="H9" s="119" t="s">
        <v>0</v>
      </c>
      <c r="I9" s="118" t="s">
        <v>0</v>
      </c>
      <c r="J9" s="108">
        <v>167</v>
      </c>
      <c r="K9" s="108">
        <v>412</v>
      </c>
      <c r="L9" s="119">
        <v>9.2560000000000002</v>
      </c>
      <c r="M9" s="119">
        <v>6184.7044953119939</v>
      </c>
      <c r="N9" s="108">
        <v>43841</v>
      </c>
      <c r="O9" s="108">
        <v>1701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</row>
    <row r="10" spans="2:39" s="14" customFormat="1" ht="45" hidden="1" customHeight="1" x14ac:dyDescent="0.3">
      <c r="B10" s="103">
        <v>2019</v>
      </c>
      <c r="C10" s="104" t="s">
        <v>0</v>
      </c>
      <c r="D10" s="201">
        <v>3.85</v>
      </c>
      <c r="E10" s="224">
        <v>161.30000000000001</v>
      </c>
      <c r="F10" s="224" t="s">
        <v>0</v>
      </c>
      <c r="G10" s="224" t="s">
        <v>0</v>
      </c>
      <c r="H10" s="224" t="s">
        <v>0</v>
      </c>
      <c r="I10" s="224" t="s">
        <v>0</v>
      </c>
      <c r="J10" s="104">
        <v>196</v>
      </c>
      <c r="K10" s="104">
        <v>452</v>
      </c>
      <c r="L10" s="224">
        <v>14.529</v>
      </c>
      <c r="M10" s="224">
        <v>6751.2716550449813</v>
      </c>
      <c r="N10" s="224">
        <v>40968</v>
      </c>
      <c r="O10" s="224">
        <v>1571</v>
      </c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</row>
    <row r="11" spans="2:39" s="14" customFormat="1" ht="45" hidden="1" customHeight="1" x14ac:dyDescent="0.3">
      <c r="B11" s="107">
        <v>2020</v>
      </c>
      <c r="C11" s="119">
        <v>1.3</v>
      </c>
      <c r="D11" s="200">
        <v>12.06</v>
      </c>
      <c r="E11" s="119">
        <v>1080</v>
      </c>
      <c r="F11" s="119">
        <v>7.7000000000000002E-3</v>
      </c>
      <c r="G11" s="119">
        <f>7826/1000000</f>
        <v>7.8259999999999996E-3</v>
      </c>
      <c r="H11" s="119">
        <f>1036216/1000000</f>
        <v>1.036216</v>
      </c>
      <c r="I11" s="119" t="s">
        <v>0</v>
      </c>
      <c r="J11" s="108">
        <v>318</v>
      </c>
      <c r="K11" s="108">
        <v>670</v>
      </c>
      <c r="L11" s="119">
        <v>22.623000000000001</v>
      </c>
      <c r="M11" s="119">
        <v>7461.4299792439924</v>
      </c>
      <c r="N11" s="119">
        <v>34235</v>
      </c>
      <c r="O11" s="119">
        <v>1733.1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</row>
    <row r="12" spans="2:39" s="14" customFormat="1" ht="45" customHeight="1" x14ac:dyDescent="0.3">
      <c r="B12" s="103">
        <v>2021</v>
      </c>
      <c r="C12" s="224">
        <v>1.59</v>
      </c>
      <c r="D12" s="201">
        <v>22</v>
      </c>
      <c r="E12" s="224">
        <v>2150</v>
      </c>
      <c r="F12" s="224">
        <v>0.19</v>
      </c>
      <c r="G12" s="224">
        <v>0.62980000000000003</v>
      </c>
      <c r="H12" s="104">
        <v>141</v>
      </c>
      <c r="I12" s="224">
        <v>3.14</v>
      </c>
      <c r="J12" s="104">
        <v>373</v>
      </c>
      <c r="K12" s="104">
        <v>1110</v>
      </c>
      <c r="L12" s="224">
        <v>34.162999999999997</v>
      </c>
      <c r="M12" s="224">
        <v>9449.7796147339886</v>
      </c>
      <c r="N12" s="224">
        <v>37660.800000000003</v>
      </c>
      <c r="O12" s="224">
        <v>1241.5</v>
      </c>
      <c r="AD12" s="70"/>
      <c r="AE12" s="70"/>
      <c r="AF12" s="70"/>
      <c r="AG12" s="70"/>
      <c r="AH12" s="70"/>
      <c r="AI12" s="70"/>
      <c r="AJ12" s="70"/>
      <c r="AK12" s="70"/>
      <c r="AL12" s="70"/>
      <c r="AM12" s="70"/>
    </row>
    <row r="13" spans="2:39" s="14" customFormat="1" ht="45" customHeight="1" x14ac:dyDescent="0.3">
      <c r="B13" s="107">
        <v>2022</v>
      </c>
      <c r="C13" s="206">
        <v>2.0499999999999998</v>
      </c>
      <c r="D13" s="202">
        <v>11.03</v>
      </c>
      <c r="E13" s="206">
        <v>1360</v>
      </c>
      <c r="F13" s="206">
        <v>0.56100000000000005</v>
      </c>
      <c r="G13" s="206">
        <v>7.03</v>
      </c>
      <c r="H13" s="108">
        <v>1350</v>
      </c>
      <c r="I13" s="119">
        <v>3.6</v>
      </c>
      <c r="J13" s="108">
        <v>436</v>
      </c>
      <c r="K13" s="108">
        <v>1317</v>
      </c>
      <c r="L13" s="119">
        <v>42.683999999999997</v>
      </c>
      <c r="M13" s="119">
        <v>10457.687084381989</v>
      </c>
      <c r="N13" s="119">
        <v>40828.999999999993</v>
      </c>
      <c r="O13" s="206">
        <v>1264.3</v>
      </c>
      <c r="S13" s="207"/>
      <c r="AD13" s="70"/>
      <c r="AE13" s="70"/>
      <c r="AF13" s="70"/>
      <c r="AG13" s="70"/>
      <c r="AH13" s="70"/>
      <c r="AI13" s="70"/>
      <c r="AJ13" s="70"/>
      <c r="AK13" s="70"/>
      <c r="AL13" s="70"/>
      <c r="AM13" s="70"/>
    </row>
    <row r="14" spans="2:39" s="14" customFormat="1" ht="47.25" customHeight="1" x14ac:dyDescent="0.3">
      <c r="B14" s="103">
        <v>2023</v>
      </c>
      <c r="C14" s="224">
        <v>2.16</v>
      </c>
      <c r="D14" s="201">
        <v>26.61</v>
      </c>
      <c r="E14" s="224">
        <v>3119</v>
      </c>
      <c r="F14" s="224">
        <v>1.18</v>
      </c>
      <c r="G14" s="224">
        <v>30.21</v>
      </c>
      <c r="H14" s="104">
        <v>4480</v>
      </c>
      <c r="I14" s="224">
        <v>4.0999999999999996</v>
      </c>
      <c r="J14" s="104">
        <v>496</v>
      </c>
      <c r="K14" s="104">
        <v>1718</v>
      </c>
      <c r="L14" s="224">
        <v>52.591999999999999</v>
      </c>
      <c r="M14" s="224">
        <v>11612.579378384009</v>
      </c>
      <c r="N14" s="224">
        <v>40989.655849367002</v>
      </c>
      <c r="O14" s="224">
        <v>1371.379638486</v>
      </c>
      <c r="P14" s="207"/>
      <c r="Q14" s="207"/>
      <c r="R14" s="207"/>
      <c r="S14" s="207"/>
      <c r="T14" s="207"/>
      <c r="AD14" s="70"/>
      <c r="AE14" s="70"/>
      <c r="AF14" s="70"/>
      <c r="AG14" s="70"/>
      <c r="AH14" s="70"/>
      <c r="AI14" s="70"/>
      <c r="AJ14" s="70"/>
      <c r="AK14" s="70"/>
      <c r="AL14" s="70"/>
      <c r="AM14" s="70"/>
    </row>
    <row r="15" spans="2:39" s="14" customFormat="1" ht="45" customHeight="1" x14ac:dyDescent="0.3">
      <c r="B15" s="107">
        <v>2024</v>
      </c>
      <c r="C15" s="206">
        <v>2.6</v>
      </c>
      <c r="D15" s="202">
        <v>56.83</v>
      </c>
      <c r="E15" s="206">
        <v>5224</v>
      </c>
      <c r="F15" s="206">
        <v>1.67</v>
      </c>
      <c r="G15" s="206">
        <v>83.95</v>
      </c>
      <c r="H15" s="261">
        <v>12141</v>
      </c>
      <c r="I15" s="119">
        <v>4.54</v>
      </c>
      <c r="J15" s="108">
        <v>589</v>
      </c>
      <c r="K15" s="108">
        <v>2018</v>
      </c>
      <c r="L15" s="119">
        <v>66.074641</v>
      </c>
      <c r="M15" s="119">
        <v>13190.925325384003</v>
      </c>
      <c r="N15" s="119">
        <v>40299.112000000001</v>
      </c>
      <c r="O15" s="206">
        <v>1518.363256656</v>
      </c>
      <c r="P15" s="207"/>
      <c r="Q15" s="207"/>
      <c r="R15" s="207"/>
      <c r="S15" s="207"/>
      <c r="AD15" s="70"/>
      <c r="AE15" s="70"/>
      <c r="AF15" s="70"/>
      <c r="AG15" s="70"/>
      <c r="AH15" s="70"/>
      <c r="AI15" s="70"/>
      <c r="AJ15" s="70"/>
      <c r="AK15" s="70"/>
      <c r="AL15" s="70"/>
      <c r="AM15" s="70"/>
    </row>
    <row r="16" spans="2:39" s="14" customFormat="1" ht="45" customHeight="1" x14ac:dyDescent="0.3">
      <c r="B16" s="103">
        <v>2025</v>
      </c>
      <c r="C16" s="300">
        <v>2.81</v>
      </c>
      <c r="D16" s="201">
        <v>102.03999999999999</v>
      </c>
      <c r="E16" s="300">
        <v>6341.6</v>
      </c>
      <c r="F16" s="300">
        <v>2.13</v>
      </c>
      <c r="G16" s="300">
        <v>167.93</v>
      </c>
      <c r="H16" s="104">
        <v>19970</v>
      </c>
      <c r="I16" s="300">
        <v>5.04</v>
      </c>
      <c r="J16" s="104">
        <v>685</v>
      </c>
      <c r="K16" s="104">
        <v>2323</v>
      </c>
      <c r="L16" s="300">
        <v>75.426331000000005</v>
      </c>
      <c r="M16" s="300">
        <v>15989.665813244977</v>
      </c>
      <c r="N16" s="300">
        <v>40959.51910996584</v>
      </c>
      <c r="O16" s="300">
        <v>1116.2011624189997</v>
      </c>
      <c r="P16" s="207"/>
      <c r="Q16" s="207"/>
      <c r="R16" s="207"/>
      <c r="S16" s="207"/>
      <c r="AD16" s="70"/>
      <c r="AE16" s="70"/>
      <c r="AF16" s="70"/>
      <c r="AG16" s="70"/>
      <c r="AH16" s="70"/>
      <c r="AI16" s="70"/>
      <c r="AJ16" s="70"/>
      <c r="AK16" s="70"/>
      <c r="AL16" s="70"/>
      <c r="AM16" s="70"/>
    </row>
    <row r="17" spans="2:29" s="14" customFormat="1" ht="35.1" hidden="1" customHeight="1" x14ac:dyDescent="0.3">
      <c r="B17" s="113">
        <v>2020</v>
      </c>
      <c r="C17" s="115"/>
      <c r="D17" s="203"/>
      <c r="E17" s="115"/>
      <c r="F17" s="115"/>
      <c r="G17" s="115"/>
      <c r="H17" s="115"/>
      <c r="I17" s="115"/>
      <c r="J17" s="114"/>
      <c r="K17" s="114"/>
      <c r="L17" s="114"/>
      <c r="M17" s="114"/>
      <c r="N17" s="115"/>
      <c r="O17" s="115"/>
    </row>
    <row r="18" spans="2:29" s="14" customFormat="1" ht="35.1" hidden="1" customHeight="1" x14ac:dyDescent="0.3">
      <c r="B18" s="116">
        <v>43831</v>
      </c>
      <c r="C18" s="224" t="s">
        <v>0</v>
      </c>
      <c r="D18" s="201">
        <v>0.37</v>
      </c>
      <c r="E18" s="224">
        <v>27.51</v>
      </c>
      <c r="F18" s="224" t="s">
        <v>0</v>
      </c>
      <c r="G18" s="224" t="s">
        <v>0</v>
      </c>
      <c r="H18" s="224" t="s">
        <v>0</v>
      </c>
      <c r="I18" s="224" t="s">
        <v>0</v>
      </c>
      <c r="J18" s="104" t="s">
        <v>0</v>
      </c>
      <c r="K18" s="104" t="s">
        <v>0</v>
      </c>
      <c r="L18" s="104" t="s">
        <v>0</v>
      </c>
      <c r="M18" s="104" t="s">
        <v>0</v>
      </c>
      <c r="N18" s="224">
        <v>3204.6</v>
      </c>
      <c r="O18" s="224">
        <v>101.2</v>
      </c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</row>
    <row r="19" spans="2:29" s="14" customFormat="1" ht="35.1" hidden="1" customHeight="1" x14ac:dyDescent="0.3">
      <c r="B19" s="117">
        <v>43862</v>
      </c>
      <c r="C19" s="112" t="s">
        <v>0</v>
      </c>
      <c r="D19" s="204">
        <v>0.39</v>
      </c>
      <c r="E19" s="112">
        <v>23.3</v>
      </c>
      <c r="F19" s="112" t="s">
        <v>0</v>
      </c>
      <c r="G19" s="112" t="s">
        <v>0</v>
      </c>
      <c r="H19" s="112" t="s">
        <v>0</v>
      </c>
      <c r="I19" s="112" t="s">
        <v>0</v>
      </c>
      <c r="J19" s="106" t="s">
        <v>0</v>
      </c>
      <c r="K19" s="106" t="s">
        <v>0</v>
      </c>
      <c r="L19" s="106" t="s">
        <v>0</v>
      </c>
      <c r="M19" s="106" t="s">
        <v>0</v>
      </c>
      <c r="N19" s="112">
        <v>3052.7</v>
      </c>
      <c r="O19" s="112">
        <v>103.9</v>
      </c>
    </row>
    <row r="20" spans="2:29" s="14" customFormat="1" ht="35.1" hidden="1" customHeight="1" x14ac:dyDescent="0.3">
      <c r="B20" s="116">
        <v>43892</v>
      </c>
      <c r="C20" s="224" t="s">
        <v>0</v>
      </c>
      <c r="D20" s="201">
        <v>0.35</v>
      </c>
      <c r="E20" s="224">
        <v>17.32</v>
      </c>
      <c r="F20" s="224" t="s">
        <v>0</v>
      </c>
      <c r="G20" s="224" t="s">
        <v>0</v>
      </c>
      <c r="H20" s="224" t="s">
        <v>0</v>
      </c>
      <c r="I20" s="224" t="s">
        <v>0</v>
      </c>
      <c r="J20" s="104" t="s">
        <v>0</v>
      </c>
      <c r="K20" s="104" t="s">
        <v>0</v>
      </c>
      <c r="L20" s="104" t="s">
        <v>0</v>
      </c>
      <c r="M20" s="104" t="s">
        <v>0</v>
      </c>
      <c r="N20" s="344" t="s">
        <v>105</v>
      </c>
      <c r="O20" s="344" t="s">
        <v>106</v>
      </c>
    </row>
    <row r="21" spans="2:29" s="14" customFormat="1" ht="35.1" hidden="1" customHeight="1" x14ac:dyDescent="0.3">
      <c r="B21" s="117">
        <v>43922</v>
      </c>
      <c r="C21" s="112" t="s">
        <v>0</v>
      </c>
      <c r="D21" s="204">
        <v>0.65</v>
      </c>
      <c r="E21" s="112">
        <v>62.5</v>
      </c>
      <c r="F21" s="112" t="s">
        <v>0</v>
      </c>
      <c r="G21" s="112" t="s">
        <v>0</v>
      </c>
      <c r="H21" s="112" t="s">
        <v>0</v>
      </c>
      <c r="I21" s="112" t="s">
        <v>0</v>
      </c>
      <c r="J21" s="106" t="s">
        <v>0</v>
      </c>
      <c r="K21" s="106" t="s">
        <v>0</v>
      </c>
      <c r="L21" s="106" t="s">
        <v>0</v>
      </c>
      <c r="M21" s="106" t="s">
        <v>0</v>
      </c>
      <c r="N21" s="344"/>
      <c r="O21" s="344"/>
    </row>
    <row r="22" spans="2:29" s="14" customFormat="1" ht="35.1" hidden="1" customHeight="1" x14ac:dyDescent="0.3">
      <c r="B22" s="116">
        <v>43952</v>
      </c>
      <c r="C22" s="224" t="s">
        <v>0</v>
      </c>
      <c r="D22" s="201">
        <v>1.05</v>
      </c>
      <c r="E22" s="224">
        <v>102.5</v>
      </c>
      <c r="F22" s="224" t="s">
        <v>0</v>
      </c>
      <c r="G22" s="224" t="s">
        <v>0</v>
      </c>
      <c r="H22" s="224" t="s">
        <v>0</v>
      </c>
      <c r="I22" s="224" t="s">
        <v>0</v>
      </c>
      <c r="J22" s="104" t="s">
        <v>0</v>
      </c>
      <c r="K22" s="104" t="s">
        <v>0</v>
      </c>
      <c r="L22" s="104" t="s">
        <v>0</v>
      </c>
      <c r="M22" s="104" t="s">
        <v>0</v>
      </c>
      <c r="N22" s="224">
        <v>2096.5</v>
      </c>
      <c r="O22" s="224">
        <v>164.1</v>
      </c>
    </row>
    <row r="23" spans="2:29" s="14" customFormat="1" ht="35.1" hidden="1" customHeight="1" x14ac:dyDescent="0.3">
      <c r="B23" s="117">
        <v>43984</v>
      </c>
      <c r="C23" s="112" t="s">
        <v>0</v>
      </c>
      <c r="D23" s="204">
        <v>1.26</v>
      </c>
      <c r="E23" s="112">
        <v>149.30000000000001</v>
      </c>
      <c r="F23" s="112" t="s">
        <v>0</v>
      </c>
      <c r="G23" s="112">
        <v>6.3999999999999997E-5</v>
      </c>
      <c r="H23" s="112">
        <v>6.7000000000000002E-5</v>
      </c>
      <c r="I23" s="112" t="s">
        <v>0</v>
      </c>
      <c r="J23" s="106" t="s">
        <v>0</v>
      </c>
      <c r="K23" s="106" t="s">
        <v>0</v>
      </c>
      <c r="L23" s="106" t="s">
        <v>0</v>
      </c>
      <c r="M23" s="106" t="s">
        <v>0</v>
      </c>
      <c r="N23" s="112">
        <v>2934</v>
      </c>
      <c r="O23" s="112">
        <v>130.69999999999999</v>
      </c>
    </row>
    <row r="24" spans="2:29" s="14" customFormat="1" ht="35.1" hidden="1" customHeight="1" x14ac:dyDescent="0.3">
      <c r="B24" s="116">
        <v>44013</v>
      </c>
      <c r="C24" s="224" t="s">
        <v>0</v>
      </c>
      <c r="D24" s="201">
        <v>1.35</v>
      </c>
      <c r="E24" s="224">
        <v>163.1</v>
      </c>
      <c r="F24" s="224" t="s">
        <v>0</v>
      </c>
      <c r="G24" s="224">
        <v>6.2399999999999999E-4</v>
      </c>
      <c r="H24" s="224">
        <v>1.636E-2</v>
      </c>
      <c r="I24" s="224" t="s">
        <v>0</v>
      </c>
      <c r="J24" s="104" t="s">
        <v>0</v>
      </c>
      <c r="K24" s="104" t="s">
        <v>0</v>
      </c>
      <c r="L24" s="104" t="s">
        <v>0</v>
      </c>
      <c r="M24" s="104" t="s">
        <v>0</v>
      </c>
      <c r="N24" s="224">
        <v>3167.1</v>
      </c>
      <c r="O24" s="224">
        <v>131</v>
      </c>
    </row>
    <row r="25" spans="2:29" s="14" customFormat="1" ht="35.1" hidden="1" customHeight="1" x14ac:dyDescent="0.3">
      <c r="B25" s="117">
        <v>44044</v>
      </c>
      <c r="C25" s="112" t="s">
        <v>0</v>
      </c>
      <c r="D25" s="204">
        <v>0.97</v>
      </c>
      <c r="E25" s="112">
        <v>65</v>
      </c>
      <c r="F25" s="112" t="s">
        <v>0</v>
      </c>
      <c r="G25" s="112">
        <v>5.5999999999999995E-4</v>
      </c>
      <c r="H25" s="112">
        <v>2.8230000000000002E-2</v>
      </c>
      <c r="I25" s="112" t="s">
        <v>0</v>
      </c>
      <c r="J25" s="106" t="s">
        <v>0</v>
      </c>
      <c r="K25" s="106" t="s">
        <v>0</v>
      </c>
      <c r="L25" s="106" t="s">
        <v>0</v>
      </c>
      <c r="M25" s="106" t="s">
        <v>0</v>
      </c>
      <c r="N25" s="112">
        <v>3069.4</v>
      </c>
      <c r="O25" s="112">
        <v>134.5</v>
      </c>
    </row>
    <row r="26" spans="2:29" s="14" customFormat="1" ht="35.1" hidden="1" customHeight="1" x14ac:dyDescent="0.3">
      <c r="B26" s="116">
        <v>44076</v>
      </c>
      <c r="C26" s="224" t="s">
        <v>0</v>
      </c>
      <c r="D26" s="201">
        <v>1.89</v>
      </c>
      <c r="E26" s="224">
        <v>185.68</v>
      </c>
      <c r="F26" s="224" t="s">
        <v>0</v>
      </c>
      <c r="G26" s="224">
        <v>8.7699999999999996E-4</v>
      </c>
      <c r="H26" s="224">
        <v>7.639E-2</v>
      </c>
      <c r="I26" s="224" t="s">
        <v>0</v>
      </c>
      <c r="J26" s="104" t="s">
        <v>0</v>
      </c>
      <c r="K26" s="104" t="s">
        <v>0</v>
      </c>
      <c r="L26" s="104" t="s">
        <v>0</v>
      </c>
      <c r="M26" s="104" t="s">
        <v>0</v>
      </c>
      <c r="N26" s="224">
        <v>3135.7</v>
      </c>
      <c r="O26" s="224">
        <v>118</v>
      </c>
    </row>
    <row r="27" spans="2:29" s="14" customFormat="1" ht="35.1" hidden="1" customHeight="1" x14ac:dyDescent="0.3">
      <c r="B27" s="117">
        <v>44105</v>
      </c>
      <c r="C27" s="112" t="s">
        <v>0</v>
      </c>
      <c r="D27" s="204">
        <v>1.18</v>
      </c>
      <c r="E27" s="112">
        <v>113.2</v>
      </c>
      <c r="F27" s="112" t="s">
        <v>0</v>
      </c>
      <c r="G27" s="112">
        <v>1.397E-3</v>
      </c>
      <c r="H27" s="112">
        <v>0.19947999999999999</v>
      </c>
      <c r="I27" s="112" t="s">
        <v>0</v>
      </c>
      <c r="J27" s="106" t="s">
        <v>0</v>
      </c>
      <c r="K27" s="106" t="s">
        <v>0</v>
      </c>
      <c r="L27" s="106" t="s">
        <v>0</v>
      </c>
      <c r="M27" s="106" t="s">
        <v>0</v>
      </c>
      <c r="N27" s="112">
        <v>2585.9</v>
      </c>
      <c r="O27" s="112">
        <v>92.8</v>
      </c>
    </row>
    <row r="28" spans="2:29" s="14" customFormat="1" ht="35.1" hidden="1" customHeight="1" x14ac:dyDescent="0.3">
      <c r="B28" s="116">
        <v>44136</v>
      </c>
      <c r="C28" s="224" t="s">
        <v>0</v>
      </c>
      <c r="D28" s="201">
        <v>1.24</v>
      </c>
      <c r="E28" s="224">
        <v>79.900000000000006</v>
      </c>
      <c r="F28" s="224" t="s">
        <v>0</v>
      </c>
      <c r="G28" s="224">
        <v>1.756E-3</v>
      </c>
      <c r="H28" s="224">
        <v>0.25557999999999997</v>
      </c>
      <c r="I28" s="224" t="s">
        <v>0</v>
      </c>
      <c r="J28" s="104" t="s">
        <v>0</v>
      </c>
      <c r="K28" s="104" t="s">
        <v>0</v>
      </c>
      <c r="L28" s="104" t="s">
        <v>0</v>
      </c>
      <c r="M28" s="104" t="s">
        <v>0</v>
      </c>
      <c r="N28" s="224">
        <v>2976.9</v>
      </c>
      <c r="O28" s="224">
        <v>132.69999999999999</v>
      </c>
    </row>
    <row r="29" spans="2:29" s="14" customFormat="1" ht="35.1" hidden="1" customHeight="1" x14ac:dyDescent="0.3">
      <c r="B29" s="117">
        <v>44167</v>
      </c>
      <c r="C29" s="112" t="s">
        <v>0</v>
      </c>
      <c r="D29" s="204">
        <v>1.31</v>
      </c>
      <c r="E29" s="112">
        <v>90.11</v>
      </c>
      <c r="F29" s="112" t="s">
        <v>0</v>
      </c>
      <c r="G29" s="112">
        <v>2.5479999999999999E-3</v>
      </c>
      <c r="H29" s="112">
        <v>0.46010000000000001</v>
      </c>
      <c r="I29" s="112" t="s">
        <v>0</v>
      </c>
      <c r="J29" s="106" t="s">
        <v>0</v>
      </c>
      <c r="K29" s="106" t="s">
        <v>0</v>
      </c>
      <c r="L29" s="106" t="s">
        <v>0</v>
      </c>
      <c r="M29" s="106" t="s">
        <v>0</v>
      </c>
      <c r="N29" s="112">
        <v>3467.7</v>
      </c>
      <c r="O29" s="112">
        <v>130.19999999999999</v>
      </c>
    </row>
    <row r="30" spans="2:29" s="14" customFormat="1" ht="35.1" hidden="1" customHeight="1" x14ac:dyDescent="0.3">
      <c r="B30" s="113">
        <v>2021</v>
      </c>
      <c r="C30" s="115"/>
      <c r="D30" s="203"/>
      <c r="E30" s="115"/>
      <c r="F30" s="115"/>
      <c r="G30" s="115"/>
      <c r="H30" s="115"/>
      <c r="I30" s="115"/>
      <c r="J30" s="114"/>
      <c r="K30" s="114"/>
      <c r="L30" s="114"/>
      <c r="M30" s="114"/>
      <c r="N30" s="115"/>
      <c r="O30" s="115"/>
    </row>
    <row r="31" spans="2:29" s="14" customFormat="1" ht="35.1" hidden="1" customHeight="1" x14ac:dyDescent="0.3">
      <c r="B31" s="116">
        <v>44197</v>
      </c>
      <c r="C31" s="224">
        <v>1.32</v>
      </c>
      <c r="D31" s="201">
        <v>1.39</v>
      </c>
      <c r="E31" s="224">
        <v>114</v>
      </c>
      <c r="F31" s="224">
        <v>8.6999999999999994E-3</v>
      </c>
      <c r="G31" s="224">
        <v>3.0999999999999999E-3</v>
      </c>
      <c r="H31" s="224">
        <v>0.6</v>
      </c>
      <c r="I31" s="224" t="s">
        <v>0</v>
      </c>
      <c r="J31" s="104" t="s">
        <v>0</v>
      </c>
      <c r="K31" s="104" t="s">
        <v>0</v>
      </c>
      <c r="L31" s="104" t="s">
        <v>0</v>
      </c>
      <c r="M31" s="104" t="s">
        <v>0</v>
      </c>
      <c r="N31" s="224">
        <v>2939.5</v>
      </c>
      <c r="O31" s="224">
        <v>105.3</v>
      </c>
    </row>
    <row r="32" spans="2:29" s="14" customFormat="1" ht="35.1" hidden="1" customHeight="1" x14ac:dyDescent="0.3">
      <c r="B32" s="117">
        <v>44228</v>
      </c>
      <c r="C32" s="112">
        <v>1.35</v>
      </c>
      <c r="D32" s="204">
        <v>1.29</v>
      </c>
      <c r="E32" s="112">
        <v>110</v>
      </c>
      <c r="F32" s="112">
        <v>1.1999999999999999E-3</v>
      </c>
      <c r="G32" s="112">
        <v>4.1000000000000003E-3</v>
      </c>
      <c r="H32" s="112">
        <v>0.7</v>
      </c>
      <c r="I32" s="112" t="s">
        <v>0</v>
      </c>
      <c r="J32" s="106" t="s">
        <v>0</v>
      </c>
      <c r="K32" s="106" t="s">
        <v>0</v>
      </c>
      <c r="L32" s="106" t="s">
        <v>0</v>
      </c>
      <c r="M32" s="106" t="s">
        <v>0</v>
      </c>
      <c r="N32" s="112">
        <v>2832.4</v>
      </c>
      <c r="O32" s="112">
        <v>95.8</v>
      </c>
    </row>
    <row r="33" spans="2:15" s="14" customFormat="1" ht="35.1" hidden="1" customHeight="1" x14ac:dyDescent="0.3">
      <c r="B33" s="116">
        <v>44257</v>
      </c>
      <c r="C33" s="224">
        <v>1.39</v>
      </c>
      <c r="D33" s="201">
        <v>1.56</v>
      </c>
      <c r="E33" s="224">
        <v>127</v>
      </c>
      <c r="F33" s="224">
        <v>5.7000000000000002E-2</v>
      </c>
      <c r="G33" s="224">
        <v>9.4000000000000004E-3</v>
      </c>
      <c r="H33" s="224">
        <v>1.9</v>
      </c>
      <c r="I33" s="224" t="s">
        <v>0</v>
      </c>
      <c r="J33" s="104" t="s">
        <v>0</v>
      </c>
      <c r="K33" s="104" t="s">
        <v>0</v>
      </c>
      <c r="L33" s="104" t="s">
        <v>0</v>
      </c>
      <c r="M33" s="104" t="s">
        <v>0</v>
      </c>
      <c r="N33" s="224">
        <v>3144.9</v>
      </c>
      <c r="O33" s="224">
        <v>117.9</v>
      </c>
    </row>
    <row r="34" spans="2:15" s="14" customFormat="1" ht="35.1" hidden="1" customHeight="1" x14ac:dyDescent="0.3">
      <c r="B34" s="117">
        <v>44287</v>
      </c>
      <c r="C34" s="112">
        <v>1.35</v>
      </c>
      <c r="D34" s="204">
        <v>1.78</v>
      </c>
      <c r="E34" s="112">
        <v>180</v>
      </c>
      <c r="F34" s="112">
        <v>7.0999999999999994E-2</v>
      </c>
      <c r="G34" s="112">
        <v>1.7999999999999999E-2</v>
      </c>
      <c r="H34" s="112">
        <v>3.9</v>
      </c>
      <c r="I34" s="112" t="s">
        <v>0</v>
      </c>
      <c r="J34" s="106" t="s">
        <v>0</v>
      </c>
      <c r="K34" s="106" t="s">
        <v>0</v>
      </c>
      <c r="L34" s="106" t="s">
        <v>0</v>
      </c>
      <c r="M34" s="106" t="s">
        <v>0</v>
      </c>
      <c r="N34" s="112">
        <v>2689.5</v>
      </c>
      <c r="O34" s="112">
        <v>91.6</v>
      </c>
    </row>
    <row r="35" spans="2:15" s="14" customFormat="1" ht="35.1" hidden="1" customHeight="1" x14ac:dyDescent="0.3">
      <c r="B35" s="116">
        <v>44339</v>
      </c>
      <c r="C35" s="224">
        <v>1.47</v>
      </c>
      <c r="D35" s="201">
        <v>2.0499999999999998</v>
      </c>
      <c r="E35" s="224">
        <v>189</v>
      </c>
      <c r="F35" s="224">
        <v>8.5000000000000006E-2</v>
      </c>
      <c r="G35" s="224">
        <v>2.8000000000000001E-2</v>
      </c>
      <c r="H35" s="224">
        <v>6.7</v>
      </c>
      <c r="I35" s="224" t="s">
        <v>0</v>
      </c>
      <c r="J35" s="104" t="s">
        <v>0</v>
      </c>
      <c r="K35" s="104" t="s">
        <v>0</v>
      </c>
      <c r="L35" s="104" t="s">
        <v>0</v>
      </c>
      <c r="M35" s="104" t="s">
        <v>0</v>
      </c>
      <c r="N35" s="224">
        <v>2977.8</v>
      </c>
      <c r="O35" s="224">
        <v>118</v>
      </c>
    </row>
    <row r="36" spans="2:15" s="14" customFormat="1" ht="35.1" hidden="1" customHeight="1" x14ac:dyDescent="0.3">
      <c r="B36" s="117">
        <v>44370</v>
      </c>
      <c r="C36" s="112">
        <v>1.51</v>
      </c>
      <c r="D36" s="204">
        <v>1.93</v>
      </c>
      <c r="E36" s="112">
        <v>169</v>
      </c>
      <c r="F36" s="112">
        <v>9.8000000000000004E-2</v>
      </c>
      <c r="G36" s="112">
        <v>3.7999999999999999E-2</v>
      </c>
      <c r="H36" s="112">
        <v>8.6999999999999993</v>
      </c>
      <c r="I36" s="112" t="s">
        <v>0</v>
      </c>
      <c r="J36" s="106" t="s">
        <v>0</v>
      </c>
      <c r="K36" s="106" t="s">
        <v>0</v>
      </c>
      <c r="L36" s="106" t="s">
        <v>0</v>
      </c>
      <c r="M36" s="106" t="s">
        <v>0</v>
      </c>
      <c r="N36" s="112">
        <v>3380.1</v>
      </c>
      <c r="O36" s="112">
        <v>114.1</v>
      </c>
    </row>
    <row r="37" spans="2:15" s="14" customFormat="1" ht="35.1" hidden="1" customHeight="1" x14ac:dyDescent="0.3">
      <c r="B37" s="116">
        <v>44400</v>
      </c>
      <c r="C37" s="224">
        <v>1.55</v>
      </c>
      <c r="D37" s="201">
        <v>2.39</v>
      </c>
      <c r="E37" s="224">
        <v>283</v>
      </c>
      <c r="F37" s="224">
        <v>0.11</v>
      </c>
      <c r="G37" s="224">
        <v>4.7E-2</v>
      </c>
      <c r="H37" s="224">
        <v>11.8</v>
      </c>
      <c r="I37" s="224" t="s">
        <v>0</v>
      </c>
      <c r="J37" s="104" t="s">
        <v>0</v>
      </c>
      <c r="K37" s="104" t="s">
        <v>0</v>
      </c>
      <c r="L37" s="104" t="s">
        <v>0</v>
      </c>
      <c r="M37" s="104" t="s">
        <v>0</v>
      </c>
      <c r="N37" s="224">
        <v>2832.3</v>
      </c>
      <c r="O37" s="224">
        <v>75</v>
      </c>
    </row>
    <row r="38" spans="2:15" s="14" customFormat="1" ht="35.1" hidden="1" customHeight="1" x14ac:dyDescent="0.3">
      <c r="B38" s="117">
        <v>44431</v>
      </c>
      <c r="C38" s="112">
        <v>1.59</v>
      </c>
      <c r="D38" s="204">
        <v>2.2999999999999998</v>
      </c>
      <c r="E38" s="112">
        <v>178</v>
      </c>
      <c r="F38" s="112">
        <v>0.124</v>
      </c>
      <c r="G38" s="112">
        <v>5.8000000000000003E-2</v>
      </c>
      <c r="H38" s="112">
        <v>13.8</v>
      </c>
      <c r="I38" s="112" t="s">
        <v>0</v>
      </c>
      <c r="J38" s="106" t="s">
        <v>0</v>
      </c>
      <c r="K38" s="106" t="s">
        <v>0</v>
      </c>
      <c r="L38" s="106" t="s">
        <v>0</v>
      </c>
      <c r="M38" s="106" t="s">
        <v>0</v>
      </c>
      <c r="N38" s="112">
        <v>3586.4</v>
      </c>
      <c r="O38" s="112">
        <v>115.6</v>
      </c>
    </row>
    <row r="39" spans="2:15" s="14" customFormat="1" ht="35.1" hidden="1" customHeight="1" x14ac:dyDescent="0.3">
      <c r="B39" s="116">
        <v>44462</v>
      </c>
      <c r="C39" s="224">
        <v>1.64</v>
      </c>
      <c r="D39" s="201">
        <v>2.4</v>
      </c>
      <c r="E39" s="224">
        <v>231</v>
      </c>
      <c r="F39" s="224">
        <v>0.13900000000000001</v>
      </c>
      <c r="G39" s="224">
        <v>7.3999999999999996E-2</v>
      </c>
      <c r="H39" s="224">
        <v>17.3</v>
      </c>
      <c r="I39" s="224" t="s">
        <v>0</v>
      </c>
      <c r="J39" s="104" t="s">
        <v>0</v>
      </c>
      <c r="K39" s="104" t="s">
        <v>0</v>
      </c>
      <c r="L39" s="104" t="s">
        <v>0</v>
      </c>
      <c r="M39" s="104" t="s">
        <v>0</v>
      </c>
      <c r="N39" s="224">
        <v>3361.3</v>
      </c>
      <c r="O39" s="224">
        <v>101.9</v>
      </c>
    </row>
    <row r="40" spans="2:15" s="14" customFormat="1" ht="35.1" hidden="1" customHeight="1" x14ac:dyDescent="0.3">
      <c r="B40" s="117">
        <v>44492</v>
      </c>
      <c r="C40" s="112">
        <v>1.69</v>
      </c>
      <c r="D40" s="204">
        <v>2.67</v>
      </c>
      <c r="E40" s="112">
        <v>266</v>
      </c>
      <c r="F40" s="112">
        <v>0.154</v>
      </c>
      <c r="G40" s="112">
        <v>9.0999999999999998E-2</v>
      </c>
      <c r="H40" s="112">
        <v>20.9</v>
      </c>
      <c r="I40" s="112" t="s">
        <v>0</v>
      </c>
      <c r="J40" s="106" t="s">
        <v>0</v>
      </c>
      <c r="K40" s="106" t="s">
        <v>0</v>
      </c>
      <c r="L40" s="106" t="s">
        <v>0</v>
      </c>
      <c r="M40" s="106" t="s">
        <v>0</v>
      </c>
      <c r="N40" s="112">
        <v>3250.1</v>
      </c>
      <c r="O40" s="112">
        <v>97.8</v>
      </c>
    </row>
    <row r="41" spans="2:15" s="14" customFormat="1" ht="35.1" hidden="1" customHeight="1" x14ac:dyDescent="0.3">
      <c r="B41" s="116">
        <v>44523</v>
      </c>
      <c r="C41" s="224">
        <v>1.73</v>
      </c>
      <c r="D41" s="201">
        <v>2.68</v>
      </c>
      <c r="E41" s="224">
        <v>241</v>
      </c>
      <c r="F41" s="224">
        <v>0.17299999999999999</v>
      </c>
      <c r="G41" s="224">
        <v>0.111</v>
      </c>
      <c r="H41" s="224">
        <v>24.12</v>
      </c>
      <c r="I41" s="224" t="s">
        <v>0</v>
      </c>
      <c r="J41" s="104" t="s">
        <v>0</v>
      </c>
      <c r="K41" s="104" t="s">
        <v>0</v>
      </c>
      <c r="L41" s="104" t="s">
        <v>0</v>
      </c>
      <c r="M41" s="104" t="s">
        <v>0</v>
      </c>
      <c r="N41" s="224">
        <v>3265.7</v>
      </c>
      <c r="O41" s="224">
        <v>95.9</v>
      </c>
    </row>
    <row r="42" spans="2:15" s="14" customFormat="1" ht="35.1" hidden="1" customHeight="1" x14ac:dyDescent="0.3">
      <c r="B42" s="117">
        <v>44553</v>
      </c>
      <c r="C42" s="112">
        <v>1.76</v>
      </c>
      <c r="D42" s="204">
        <v>2.56</v>
      </c>
      <c r="E42" s="112">
        <v>261</v>
      </c>
      <c r="F42" s="112">
        <v>0.193</v>
      </c>
      <c r="G42" s="112">
        <v>0.154</v>
      </c>
      <c r="H42" s="112">
        <v>31.5</v>
      </c>
      <c r="I42" s="112" t="s">
        <v>0</v>
      </c>
      <c r="J42" s="106" t="s">
        <v>0</v>
      </c>
      <c r="K42" s="106" t="s">
        <v>0</v>
      </c>
      <c r="L42" s="106" t="s">
        <v>0</v>
      </c>
      <c r="M42" s="106" t="s">
        <v>0</v>
      </c>
      <c r="N42" s="112">
        <v>3400.8</v>
      </c>
      <c r="O42" s="112">
        <v>112.6</v>
      </c>
    </row>
    <row r="43" spans="2:15" s="14" customFormat="1" ht="45" hidden="1" customHeight="1" x14ac:dyDescent="0.3">
      <c r="B43" s="113">
        <v>2022</v>
      </c>
      <c r="C43" s="115"/>
      <c r="D43" s="203"/>
      <c r="E43" s="115"/>
      <c r="F43" s="115"/>
      <c r="G43" s="115"/>
      <c r="H43" s="115"/>
      <c r="I43" s="115"/>
      <c r="J43" s="114"/>
      <c r="K43" s="114"/>
      <c r="L43" s="114"/>
      <c r="M43" s="114"/>
      <c r="N43" s="115"/>
      <c r="O43" s="115"/>
    </row>
    <row r="44" spans="2:15" s="14" customFormat="1" ht="45" hidden="1" customHeight="1" x14ac:dyDescent="0.3">
      <c r="B44" s="116">
        <v>44562</v>
      </c>
      <c r="C44" s="224">
        <v>1.58</v>
      </c>
      <c r="D44" s="201">
        <v>0.70899999999999996</v>
      </c>
      <c r="E44" s="224">
        <v>53.8</v>
      </c>
      <c r="F44" s="224">
        <v>0.20649999999999999</v>
      </c>
      <c r="G44" s="224">
        <v>0.17599999999999999</v>
      </c>
      <c r="H44" s="224">
        <v>35.1</v>
      </c>
      <c r="I44" s="224">
        <v>3.19</v>
      </c>
      <c r="J44" s="104">
        <v>398</v>
      </c>
      <c r="K44" s="104">
        <v>1195</v>
      </c>
      <c r="L44" s="104" t="s">
        <v>0</v>
      </c>
      <c r="M44" s="104" t="s">
        <v>0</v>
      </c>
      <c r="N44" s="224">
        <v>3097.6</v>
      </c>
      <c r="O44" s="224">
        <v>131.4</v>
      </c>
    </row>
    <row r="45" spans="2:15" s="14" customFormat="1" ht="45" hidden="1" customHeight="1" x14ac:dyDescent="0.3">
      <c r="B45" s="117">
        <v>44593</v>
      </c>
      <c r="C45" s="112">
        <v>1.62</v>
      </c>
      <c r="D45" s="204">
        <v>0.51600000000000001</v>
      </c>
      <c r="E45" s="112">
        <v>51.8</v>
      </c>
      <c r="F45" s="112">
        <v>0.22939999999999999</v>
      </c>
      <c r="G45" s="112">
        <v>0.20300000000000001</v>
      </c>
      <c r="H45" s="112">
        <v>39.799999999999997</v>
      </c>
      <c r="I45" s="112">
        <v>3.23</v>
      </c>
      <c r="J45" s="106">
        <v>406</v>
      </c>
      <c r="K45" s="106">
        <v>1195</v>
      </c>
      <c r="L45" s="106" t="s">
        <v>0</v>
      </c>
      <c r="M45" s="106" t="s">
        <v>0</v>
      </c>
      <c r="N45" s="112">
        <v>2981.8</v>
      </c>
      <c r="O45" s="112">
        <v>92.9</v>
      </c>
    </row>
    <row r="46" spans="2:15" s="14" customFormat="1" ht="45" hidden="1" customHeight="1" x14ac:dyDescent="0.3">
      <c r="B46" s="116">
        <v>44621</v>
      </c>
      <c r="C46" s="224">
        <v>1.65</v>
      </c>
      <c r="D46" s="201">
        <v>0.55900000000000005</v>
      </c>
      <c r="E46" s="224">
        <v>72.400000000000006</v>
      </c>
      <c r="F46" s="224">
        <v>0.25640000000000002</v>
      </c>
      <c r="G46" s="224">
        <v>0.312</v>
      </c>
      <c r="H46" s="224">
        <v>62.5</v>
      </c>
      <c r="I46" s="224">
        <v>3.27</v>
      </c>
      <c r="J46" s="104">
        <v>412</v>
      </c>
      <c r="K46" s="104">
        <v>1243</v>
      </c>
      <c r="L46" s="104" t="s">
        <v>0</v>
      </c>
      <c r="M46" s="104" t="s">
        <v>0</v>
      </c>
      <c r="N46" s="224">
        <v>3680.5</v>
      </c>
      <c r="O46" s="224">
        <v>107.4</v>
      </c>
    </row>
    <row r="47" spans="2:15" s="14" customFormat="1" ht="45" hidden="1" customHeight="1" x14ac:dyDescent="0.3">
      <c r="B47" s="117">
        <v>44652</v>
      </c>
      <c r="C47" s="112">
        <v>1.7</v>
      </c>
      <c r="D47" s="204">
        <v>0.72399999999999998</v>
      </c>
      <c r="E47" s="112">
        <v>105.2</v>
      </c>
      <c r="F47" s="112">
        <v>0.2858</v>
      </c>
      <c r="G47" s="112">
        <v>0.33600000000000002</v>
      </c>
      <c r="H47" s="112">
        <v>69.900000000000006</v>
      </c>
      <c r="I47" s="112">
        <v>3.3</v>
      </c>
      <c r="J47" s="106">
        <v>414</v>
      </c>
      <c r="K47" s="106">
        <v>1268</v>
      </c>
      <c r="L47" s="106" t="s">
        <v>0</v>
      </c>
      <c r="M47" s="106" t="s">
        <v>0</v>
      </c>
      <c r="N47" s="112">
        <v>3086.3</v>
      </c>
      <c r="O47" s="112">
        <v>88.8</v>
      </c>
    </row>
    <row r="48" spans="2:15" s="14" customFormat="1" ht="45" hidden="1" customHeight="1" x14ac:dyDescent="0.3">
      <c r="B48" s="116">
        <v>44682</v>
      </c>
      <c r="C48" s="224">
        <v>1.74</v>
      </c>
      <c r="D48" s="201">
        <v>0.72</v>
      </c>
      <c r="E48" s="224">
        <v>84.1</v>
      </c>
      <c r="F48" s="224">
        <v>0.30030000000000001</v>
      </c>
      <c r="G48" s="224">
        <v>0.39600000000000002</v>
      </c>
      <c r="H48" s="224">
        <v>74</v>
      </c>
      <c r="I48" s="224">
        <v>3.34</v>
      </c>
      <c r="J48" s="104">
        <v>390</v>
      </c>
      <c r="K48" s="104">
        <v>1003</v>
      </c>
      <c r="L48" s="104" t="s">
        <v>0</v>
      </c>
      <c r="M48" s="104" t="s">
        <v>0</v>
      </c>
      <c r="N48" s="224">
        <v>3400.2</v>
      </c>
      <c r="O48" s="224">
        <v>119.7</v>
      </c>
    </row>
    <row r="49" spans="2:20" s="14" customFormat="1" ht="45" hidden="1" customHeight="1" x14ac:dyDescent="0.3">
      <c r="B49" s="117">
        <v>44713</v>
      </c>
      <c r="C49" s="112">
        <v>1.79</v>
      </c>
      <c r="D49" s="204">
        <v>0.78700000000000003</v>
      </c>
      <c r="E49" s="112">
        <v>98.4</v>
      </c>
      <c r="F49" s="112">
        <v>0.3367</v>
      </c>
      <c r="G49" s="112">
        <v>0.505</v>
      </c>
      <c r="H49" s="112">
        <v>97.4</v>
      </c>
      <c r="I49" s="112">
        <v>3.37</v>
      </c>
      <c r="J49" s="106">
        <v>399</v>
      </c>
      <c r="K49" s="106">
        <v>1032</v>
      </c>
      <c r="L49" s="106" t="s">
        <v>0</v>
      </c>
      <c r="M49" s="106" t="s">
        <v>0</v>
      </c>
      <c r="N49" s="112">
        <v>3675.4</v>
      </c>
      <c r="O49" s="112">
        <v>94.6</v>
      </c>
    </row>
    <row r="50" spans="2:20" s="14" customFormat="1" ht="45" hidden="1" customHeight="1" x14ac:dyDescent="0.3">
      <c r="B50" s="116">
        <v>44743</v>
      </c>
      <c r="C50" s="224">
        <v>1.82</v>
      </c>
      <c r="D50" s="201">
        <v>0.89</v>
      </c>
      <c r="E50" s="224">
        <v>112.3</v>
      </c>
      <c r="F50" s="224">
        <v>0.37269999999999998</v>
      </c>
      <c r="G50" s="224">
        <v>0.57899999999999996</v>
      </c>
      <c r="H50" s="224">
        <v>115.6</v>
      </c>
      <c r="I50" s="224">
        <v>3.41</v>
      </c>
      <c r="J50" s="104">
        <v>433</v>
      </c>
      <c r="K50" s="104">
        <v>1042</v>
      </c>
      <c r="L50" s="104" t="s">
        <v>0</v>
      </c>
      <c r="M50" s="104" t="s">
        <v>0</v>
      </c>
      <c r="N50" s="224">
        <v>3465.1</v>
      </c>
      <c r="O50" s="224">
        <v>88.8</v>
      </c>
    </row>
    <row r="51" spans="2:20" s="14" customFormat="1" ht="45" hidden="1" customHeight="1" x14ac:dyDescent="0.3">
      <c r="B51" s="117">
        <v>44774</v>
      </c>
      <c r="C51" s="112">
        <v>1.87</v>
      </c>
      <c r="D51" s="204">
        <v>1.04</v>
      </c>
      <c r="E51" s="112">
        <v>141</v>
      </c>
      <c r="F51" s="112">
        <v>0.41099999999999998</v>
      </c>
      <c r="G51" s="112">
        <v>0.69499999999999995</v>
      </c>
      <c r="H51" s="112">
        <v>141</v>
      </c>
      <c r="I51" s="112">
        <v>3.45</v>
      </c>
      <c r="J51" s="106">
        <v>445</v>
      </c>
      <c r="K51" s="106">
        <v>1069</v>
      </c>
      <c r="L51" s="106" t="s">
        <v>0</v>
      </c>
      <c r="M51" s="106" t="s">
        <v>0</v>
      </c>
      <c r="N51" s="112">
        <v>3760.8</v>
      </c>
      <c r="O51" s="112">
        <v>88.8</v>
      </c>
    </row>
    <row r="52" spans="2:20" s="14" customFormat="1" ht="45" hidden="1" customHeight="1" x14ac:dyDescent="0.3">
      <c r="B52" s="116">
        <v>44805</v>
      </c>
      <c r="C52" s="224">
        <v>1.91</v>
      </c>
      <c r="D52" s="201">
        <v>0.95</v>
      </c>
      <c r="E52" s="224">
        <v>125</v>
      </c>
      <c r="F52" s="224">
        <v>0.44900000000000001</v>
      </c>
      <c r="G52" s="224">
        <v>0.76</v>
      </c>
      <c r="H52" s="224">
        <v>151</v>
      </c>
      <c r="I52" s="224">
        <v>3.49</v>
      </c>
      <c r="J52" s="104">
        <v>420</v>
      </c>
      <c r="K52" s="104">
        <v>1261</v>
      </c>
      <c r="L52" s="104" t="s">
        <v>0</v>
      </c>
      <c r="M52" s="104" t="s">
        <v>0</v>
      </c>
      <c r="N52" s="224">
        <v>3300.1</v>
      </c>
      <c r="O52" s="224">
        <v>97.1</v>
      </c>
    </row>
    <row r="53" spans="2:20" s="14" customFormat="1" ht="45" hidden="1" customHeight="1" x14ac:dyDescent="0.3">
      <c r="B53" s="117">
        <v>44835</v>
      </c>
      <c r="C53" s="112">
        <v>1.98</v>
      </c>
      <c r="D53" s="204">
        <v>1.36</v>
      </c>
      <c r="E53" s="112">
        <v>173</v>
      </c>
      <c r="F53" s="112">
        <v>0.48599999999999999</v>
      </c>
      <c r="G53" s="112">
        <v>0.90500000000000003</v>
      </c>
      <c r="H53" s="112">
        <v>172</v>
      </c>
      <c r="I53" s="112">
        <v>3.55</v>
      </c>
      <c r="J53" s="106">
        <v>422</v>
      </c>
      <c r="K53" s="106">
        <v>1275</v>
      </c>
      <c r="L53" s="106" t="s">
        <v>0</v>
      </c>
      <c r="M53" s="106" t="s">
        <v>0</v>
      </c>
      <c r="N53" s="112">
        <v>3688.4</v>
      </c>
      <c r="O53" s="112">
        <v>120.8</v>
      </c>
    </row>
    <row r="54" spans="2:20" s="14" customFormat="1" ht="45" hidden="1" customHeight="1" x14ac:dyDescent="0.3">
      <c r="B54" s="116">
        <v>44866</v>
      </c>
      <c r="C54" s="224">
        <v>2.02</v>
      </c>
      <c r="D54" s="201">
        <v>1.26</v>
      </c>
      <c r="E54" s="224">
        <v>155</v>
      </c>
      <c r="F54" s="224">
        <v>0.52300000000000002</v>
      </c>
      <c r="G54" s="224">
        <v>0.98499999999999999</v>
      </c>
      <c r="H54" s="104">
        <v>175</v>
      </c>
      <c r="I54" s="224">
        <v>3.58</v>
      </c>
      <c r="J54" s="104">
        <v>430</v>
      </c>
      <c r="K54" s="104">
        <v>1303</v>
      </c>
      <c r="L54" s="104" t="s">
        <v>0</v>
      </c>
      <c r="M54" s="104" t="s">
        <v>0</v>
      </c>
      <c r="N54" s="224">
        <v>3406.1</v>
      </c>
      <c r="O54" s="224">
        <v>105.8</v>
      </c>
    </row>
    <row r="55" spans="2:20" s="14" customFormat="1" ht="45" hidden="1" customHeight="1" x14ac:dyDescent="0.3">
      <c r="B55" s="117">
        <v>44896</v>
      </c>
      <c r="C55" s="112">
        <v>2.0499999999999998</v>
      </c>
      <c r="D55" s="204">
        <v>1.51</v>
      </c>
      <c r="E55" s="112">
        <v>188</v>
      </c>
      <c r="F55" s="112">
        <v>0.56100000000000005</v>
      </c>
      <c r="G55" s="112">
        <v>1.18</v>
      </c>
      <c r="H55" s="106">
        <v>209</v>
      </c>
      <c r="I55" s="112">
        <v>3.62</v>
      </c>
      <c r="J55" s="106">
        <v>436</v>
      </c>
      <c r="K55" s="106">
        <v>1317</v>
      </c>
      <c r="L55" s="106" t="s">
        <v>0</v>
      </c>
      <c r="M55" s="106" t="s">
        <v>0</v>
      </c>
      <c r="N55" s="112">
        <v>3286.7</v>
      </c>
      <c r="O55" s="112">
        <v>128.19999999999999</v>
      </c>
      <c r="P55" s="70"/>
      <c r="Q55" s="70"/>
      <c r="R55" s="207"/>
      <c r="S55" s="207"/>
      <c r="T55" s="207"/>
    </row>
    <row r="56" spans="2:20" s="14" customFormat="1" ht="45" hidden="1" customHeight="1" x14ac:dyDescent="0.3">
      <c r="B56" s="113">
        <v>2023</v>
      </c>
      <c r="C56" s="115"/>
      <c r="D56" s="203"/>
      <c r="E56" s="115"/>
      <c r="F56" s="115"/>
      <c r="G56" s="115"/>
      <c r="H56" s="115"/>
      <c r="I56" s="115"/>
      <c r="J56" s="114"/>
      <c r="K56" s="114"/>
      <c r="L56" s="114"/>
      <c r="M56" s="114"/>
      <c r="N56" s="115"/>
      <c r="O56" s="115"/>
    </row>
    <row r="57" spans="2:20" s="14" customFormat="1" ht="45" hidden="1" customHeight="1" x14ac:dyDescent="0.3">
      <c r="B57" s="116">
        <v>44927</v>
      </c>
      <c r="C57" s="224">
        <v>2.0499999999999998</v>
      </c>
      <c r="D57" s="201">
        <v>1.57</v>
      </c>
      <c r="E57" s="224">
        <v>193</v>
      </c>
      <c r="F57" s="224">
        <v>0.59199999999999997</v>
      </c>
      <c r="G57" s="224">
        <v>1.31</v>
      </c>
      <c r="H57" s="224">
        <v>235</v>
      </c>
      <c r="I57" s="224">
        <v>3.66</v>
      </c>
      <c r="J57" s="104">
        <v>442</v>
      </c>
      <c r="K57" s="104">
        <v>1334</v>
      </c>
      <c r="L57" s="224">
        <v>4.3179999999999996</v>
      </c>
      <c r="M57" s="224">
        <v>1053.6237650759981</v>
      </c>
      <c r="N57" s="224">
        <v>3630.25</v>
      </c>
      <c r="O57" s="224">
        <v>120</v>
      </c>
    </row>
    <row r="58" spans="2:20" s="14" customFormat="1" ht="45" hidden="1" customHeight="1" x14ac:dyDescent="0.3">
      <c r="B58" s="117">
        <v>44958</v>
      </c>
      <c r="C58" s="112">
        <v>1.85</v>
      </c>
      <c r="D58" s="204">
        <v>1.41</v>
      </c>
      <c r="E58" s="112">
        <v>175</v>
      </c>
      <c r="F58" s="112">
        <v>0.63400000000000001</v>
      </c>
      <c r="G58" s="112">
        <v>1.35</v>
      </c>
      <c r="H58" s="112">
        <v>234</v>
      </c>
      <c r="I58" s="112">
        <v>3.7</v>
      </c>
      <c r="J58" s="106">
        <v>447</v>
      </c>
      <c r="K58" s="106">
        <v>1342</v>
      </c>
      <c r="L58" s="112">
        <v>3.8039999999999998</v>
      </c>
      <c r="M58" s="112">
        <v>933.32651445099998</v>
      </c>
      <c r="N58" s="112">
        <v>3096.1</v>
      </c>
      <c r="O58" s="112">
        <v>92.4</v>
      </c>
    </row>
    <row r="59" spans="2:20" s="14" customFormat="1" ht="45" hidden="1" customHeight="1" x14ac:dyDescent="0.3">
      <c r="B59" s="116">
        <v>44987</v>
      </c>
      <c r="C59" s="224">
        <v>1.85</v>
      </c>
      <c r="D59" s="201">
        <v>1.79</v>
      </c>
      <c r="E59" s="224">
        <v>218</v>
      </c>
      <c r="F59" s="224">
        <v>0.67800000000000005</v>
      </c>
      <c r="G59" s="224">
        <v>1.7</v>
      </c>
      <c r="H59" s="224">
        <v>298</v>
      </c>
      <c r="I59" s="224">
        <v>3.73</v>
      </c>
      <c r="J59" s="104">
        <v>460</v>
      </c>
      <c r="K59" s="104">
        <v>1385</v>
      </c>
      <c r="L59" s="224">
        <v>4.0570000000000004</v>
      </c>
      <c r="M59" s="224">
        <v>959.04321697299883</v>
      </c>
      <c r="N59" s="224">
        <v>2457.6999999999998</v>
      </c>
      <c r="O59" s="224">
        <v>78.599999999999994</v>
      </c>
    </row>
    <row r="60" spans="2:20" s="14" customFormat="1" ht="45" hidden="1" customHeight="1" x14ac:dyDescent="0.3">
      <c r="B60" s="117">
        <v>11780</v>
      </c>
      <c r="C60" s="112">
        <v>1.88</v>
      </c>
      <c r="D60" s="204">
        <v>1.73</v>
      </c>
      <c r="E60" s="112">
        <v>204</v>
      </c>
      <c r="F60" s="112">
        <v>0.72099999999999997</v>
      </c>
      <c r="G60" s="112">
        <v>1.8</v>
      </c>
      <c r="H60" s="112">
        <v>306</v>
      </c>
      <c r="I60" s="112">
        <v>3.8</v>
      </c>
      <c r="J60" s="106">
        <v>461</v>
      </c>
      <c r="K60" s="106">
        <v>1387</v>
      </c>
      <c r="L60" s="112">
        <v>3.4769999999999999</v>
      </c>
      <c r="M60" s="112">
        <v>990.85406465199719</v>
      </c>
      <c r="N60" s="112">
        <v>3042.3</v>
      </c>
      <c r="O60" s="112">
        <v>94.7</v>
      </c>
    </row>
    <row r="61" spans="2:20" s="14" customFormat="1" ht="45" hidden="1" customHeight="1" x14ac:dyDescent="0.3">
      <c r="B61" s="116">
        <v>45069</v>
      </c>
      <c r="C61" s="224">
        <v>1.93</v>
      </c>
      <c r="D61" s="201">
        <v>2.0299999999999998</v>
      </c>
      <c r="E61" s="224">
        <v>245</v>
      </c>
      <c r="F61" s="224">
        <v>0.76800000000000002</v>
      </c>
      <c r="G61" s="224">
        <v>2.1</v>
      </c>
      <c r="H61" s="224">
        <v>367</v>
      </c>
      <c r="I61" s="224">
        <v>3.8</v>
      </c>
      <c r="J61" s="104">
        <v>469</v>
      </c>
      <c r="K61" s="104">
        <v>1426</v>
      </c>
      <c r="L61" s="224">
        <v>4.55</v>
      </c>
      <c r="M61" s="224">
        <v>1073.6746092970009</v>
      </c>
      <c r="N61" s="224">
        <v>3773.54403</v>
      </c>
      <c r="O61" s="224">
        <v>129.670581</v>
      </c>
      <c r="Q61" s="70"/>
    </row>
    <row r="62" spans="2:20" s="14" customFormat="1" ht="45" hidden="1" customHeight="1" x14ac:dyDescent="0.3">
      <c r="B62" s="117">
        <v>45100</v>
      </c>
      <c r="C62" s="112">
        <v>1.96</v>
      </c>
      <c r="D62" s="204">
        <v>2.0699999999999998</v>
      </c>
      <c r="E62" s="112">
        <v>249</v>
      </c>
      <c r="F62" s="112">
        <v>0.81</v>
      </c>
      <c r="G62" s="112">
        <v>2.2999999999999998</v>
      </c>
      <c r="H62" s="112">
        <v>399</v>
      </c>
      <c r="I62" s="112">
        <v>3.8</v>
      </c>
      <c r="J62" s="106">
        <v>470</v>
      </c>
      <c r="K62" s="106">
        <v>1527</v>
      </c>
      <c r="L62" s="112">
        <v>3.645</v>
      </c>
      <c r="M62" s="112">
        <v>749.71326288300202</v>
      </c>
      <c r="N62" s="112">
        <v>2955.533402216</v>
      </c>
      <c r="O62" s="112">
        <v>94.8</v>
      </c>
    </row>
    <row r="63" spans="2:20" s="14" customFormat="1" ht="45" hidden="1" customHeight="1" x14ac:dyDescent="0.3">
      <c r="B63" s="116">
        <v>45130</v>
      </c>
      <c r="C63" s="224">
        <v>2</v>
      </c>
      <c r="D63" s="201">
        <v>2.1800000000000002</v>
      </c>
      <c r="E63" s="224">
        <v>263</v>
      </c>
      <c r="F63" s="224">
        <v>0.88200000000000001</v>
      </c>
      <c r="G63" s="224">
        <v>2.57</v>
      </c>
      <c r="H63" s="224">
        <v>461</v>
      </c>
      <c r="I63" s="224">
        <v>3.86</v>
      </c>
      <c r="J63" s="104">
        <v>480</v>
      </c>
      <c r="K63" s="104">
        <v>1566</v>
      </c>
      <c r="L63" s="224">
        <v>4.7839999999999998</v>
      </c>
      <c r="M63" s="224">
        <v>1066.8889713460032</v>
      </c>
      <c r="N63" s="224">
        <v>3753.5582231510002</v>
      </c>
      <c r="O63" s="224">
        <v>135.05508048600001</v>
      </c>
    </row>
    <row r="64" spans="2:20" s="14" customFormat="1" ht="45" hidden="1" customHeight="1" x14ac:dyDescent="0.3">
      <c r="B64" s="117">
        <v>45161</v>
      </c>
      <c r="C64" s="112">
        <v>2.04</v>
      </c>
      <c r="D64" s="204">
        <v>2.58</v>
      </c>
      <c r="E64" s="112">
        <v>309</v>
      </c>
      <c r="F64" s="112">
        <v>0.97</v>
      </c>
      <c r="G64" s="112">
        <v>2.98</v>
      </c>
      <c r="H64" s="112">
        <v>524</v>
      </c>
      <c r="I64" s="112">
        <v>3.9</v>
      </c>
      <c r="J64" s="106">
        <v>484</v>
      </c>
      <c r="K64" s="106">
        <v>1586</v>
      </c>
      <c r="L64" s="112">
        <v>4.8339999999999996</v>
      </c>
      <c r="M64" s="112">
        <v>985.11305750800329</v>
      </c>
      <c r="N64" s="112">
        <v>3679.6950000000002</v>
      </c>
      <c r="O64" s="112">
        <v>100.259</v>
      </c>
    </row>
    <row r="65" spans="2:20" s="14" customFormat="1" ht="45" hidden="1" customHeight="1" x14ac:dyDescent="0.3">
      <c r="B65" s="116">
        <v>45192</v>
      </c>
      <c r="C65" s="224">
        <v>2.09</v>
      </c>
      <c r="D65" s="201">
        <v>2.63</v>
      </c>
      <c r="E65" s="224">
        <v>302</v>
      </c>
      <c r="F65" s="224">
        <v>1.01</v>
      </c>
      <c r="G65" s="224">
        <v>3.04</v>
      </c>
      <c r="H65" s="224">
        <v>515</v>
      </c>
      <c r="I65" s="224">
        <v>3.93</v>
      </c>
      <c r="J65" s="104">
        <v>488</v>
      </c>
      <c r="K65" s="104">
        <v>1611</v>
      </c>
      <c r="L65" s="224">
        <v>4.2939999999999996</v>
      </c>
      <c r="M65" s="224">
        <v>919.55728341100291</v>
      </c>
      <c r="N65" s="224">
        <v>3194.3471939999999</v>
      </c>
      <c r="O65" s="224">
        <v>84.895977000000002</v>
      </c>
    </row>
    <row r="66" spans="2:20" s="14" customFormat="1" ht="45" hidden="1" customHeight="1" x14ac:dyDescent="0.3">
      <c r="B66" s="117">
        <v>45222</v>
      </c>
      <c r="C66" s="112">
        <v>2.13</v>
      </c>
      <c r="D66" s="204">
        <v>2.78</v>
      </c>
      <c r="E66" s="112">
        <v>323</v>
      </c>
      <c r="F66" s="112">
        <v>1.08</v>
      </c>
      <c r="G66" s="112">
        <v>3.46</v>
      </c>
      <c r="H66" s="112">
        <v>579</v>
      </c>
      <c r="I66" s="112">
        <v>3.97</v>
      </c>
      <c r="J66" s="106">
        <v>494</v>
      </c>
      <c r="K66" s="106">
        <v>1631</v>
      </c>
      <c r="L66" s="112">
        <v>5.2290000000000001</v>
      </c>
      <c r="M66" s="112">
        <v>1079.3751760430023</v>
      </c>
      <c r="N66" s="112">
        <v>3766.1</v>
      </c>
      <c r="O66" s="112">
        <v>147.1</v>
      </c>
    </row>
    <row r="67" spans="2:20" s="14" customFormat="1" ht="45" hidden="1" customHeight="1" x14ac:dyDescent="0.3">
      <c r="B67" s="116">
        <v>45253</v>
      </c>
      <c r="C67" s="224">
        <v>2.13</v>
      </c>
      <c r="D67" s="201">
        <v>2.76</v>
      </c>
      <c r="E67" s="224">
        <v>305</v>
      </c>
      <c r="F67" s="224">
        <v>1.1299999999999999</v>
      </c>
      <c r="G67" s="224">
        <v>3.59</v>
      </c>
      <c r="H67" s="224">
        <v>563</v>
      </c>
      <c r="I67" s="224">
        <v>4</v>
      </c>
      <c r="J67" s="104">
        <v>502</v>
      </c>
      <c r="K67" s="104">
        <v>1671</v>
      </c>
      <c r="L67" s="224">
        <v>4.569</v>
      </c>
      <c r="M67" s="224">
        <v>864.45535136700005</v>
      </c>
      <c r="N67" s="224">
        <v>3198.3040000000001</v>
      </c>
      <c r="O67" s="224">
        <v>130.255</v>
      </c>
    </row>
    <row r="68" spans="2:20" s="14" customFormat="1" ht="45" hidden="1" customHeight="1" x14ac:dyDescent="0.3">
      <c r="B68" s="181">
        <v>45283</v>
      </c>
      <c r="C68" s="182">
        <v>2.16</v>
      </c>
      <c r="D68" s="205">
        <v>3.08</v>
      </c>
      <c r="E68" s="182">
        <v>333</v>
      </c>
      <c r="F68" s="182">
        <v>1.18</v>
      </c>
      <c r="G68" s="182">
        <v>4.0599999999999996</v>
      </c>
      <c r="H68" s="182">
        <v>634</v>
      </c>
      <c r="I68" s="182">
        <v>4.0999999999999996</v>
      </c>
      <c r="J68" s="183">
        <v>496</v>
      </c>
      <c r="K68" s="183">
        <v>1718</v>
      </c>
      <c r="L68" s="182">
        <v>5.03</v>
      </c>
      <c r="M68" s="182">
        <v>936.95410537700207</v>
      </c>
      <c r="N68" s="182">
        <v>4442.2960000000003</v>
      </c>
      <c r="O68" s="182">
        <v>163.64400000000001</v>
      </c>
      <c r="S68" s="207"/>
      <c r="T68" s="207"/>
    </row>
    <row r="69" spans="2:20" s="14" customFormat="1" ht="45" hidden="1" customHeight="1" x14ac:dyDescent="0.3">
      <c r="B69" s="113">
        <v>2024</v>
      </c>
      <c r="C69" s="115"/>
      <c r="D69" s="203"/>
      <c r="E69" s="115"/>
      <c r="F69" s="115"/>
      <c r="G69" s="115"/>
      <c r="H69" s="115"/>
      <c r="I69" s="115"/>
      <c r="J69" s="114"/>
      <c r="K69" s="114"/>
      <c r="L69" s="114"/>
      <c r="M69" s="114"/>
      <c r="N69" s="115"/>
      <c r="O69" s="115"/>
    </row>
    <row r="70" spans="2:20" s="14" customFormat="1" ht="45" hidden="1" customHeight="1" x14ac:dyDescent="0.3">
      <c r="B70" s="116">
        <v>45292</v>
      </c>
      <c r="C70" s="224">
        <v>2.19</v>
      </c>
      <c r="D70" s="201">
        <v>3.5</v>
      </c>
      <c r="E70" s="224">
        <v>360</v>
      </c>
      <c r="F70" s="224">
        <v>1.24</v>
      </c>
      <c r="G70" s="224">
        <v>4.49</v>
      </c>
      <c r="H70" s="224">
        <v>694</v>
      </c>
      <c r="I70" s="224">
        <v>4.1500000000000004</v>
      </c>
      <c r="J70" s="104">
        <v>505</v>
      </c>
      <c r="K70" s="104">
        <v>1743</v>
      </c>
      <c r="L70" s="224">
        <v>5.2569999999999997</v>
      </c>
      <c r="M70" s="224">
        <v>1143.7019830830002</v>
      </c>
      <c r="N70" s="224">
        <v>3345.8539999999998</v>
      </c>
      <c r="O70" s="224">
        <v>142.96</v>
      </c>
    </row>
    <row r="71" spans="2:20" s="14" customFormat="1" ht="45" hidden="1" customHeight="1" x14ac:dyDescent="0.3">
      <c r="B71" s="117">
        <v>45323</v>
      </c>
      <c r="C71" s="112">
        <v>2.2200000000000002</v>
      </c>
      <c r="D71" s="204">
        <v>3.46</v>
      </c>
      <c r="E71" s="112">
        <v>364</v>
      </c>
      <c r="F71" s="112">
        <v>1.28</v>
      </c>
      <c r="G71" s="112">
        <v>4.7300000000000004</v>
      </c>
      <c r="H71" s="112">
        <v>714</v>
      </c>
      <c r="I71" s="112">
        <v>4.1900000000000004</v>
      </c>
      <c r="J71" s="106">
        <v>528</v>
      </c>
      <c r="K71" s="106">
        <v>1757</v>
      </c>
      <c r="L71" s="112">
        <v>5.1609999999999996</v>
      </c>
      <c r="M71" s="112">
        <v>1016.3163423010034</v>
      </c>
      <c r="N71" s="112">
        <v>3251.8870000000002</v>
      </c>
      <c r="O71" s="112">
        <v>124.393</v>
      </c>
    </row>
    <row r="72" spans="2:20" s="14" customFormat="1" ht="45" hidden="1" customHeight="1" x14ac:dyDescent="0.3">
      <c r="B72" s="116">
        <v>45352</v>
      </c>
      <c r="C72" s="224">
        <v>2.25</v>
      </c>
      <c r="D72" s="201">
        <v>3.9</v>
      </c>
      <c r="E72" s="224">
        <v>400</v>
      </c>
      <c r="F72" s="224">
        <v>1.33</v>
      </c>
      <c r="G72" s="224">
        <v>5.29</v>
      </c>
      <c r="H72" s="224">
        <v>808</v>
      </c>
      <c r="I72" s="224">
        <v>4.22</v>
      </c>
      <c r="J72" s="104">
        <v>534</v>
      </c>
      <c r="K72" s="104">
        <v>1780</v>
      </c>
      <c r="L72" s="224">
        <v>5.1349999999999998</v>
      </c>
      <c r="M72" s="224">
        <v>970.92499999999995</v>
      </c>
      <c r="N72" s="224">
        <v>3055.0709999999999</v>
      </c>
      <c r="O72" s="224">
        <v>131.48400000000001</v>
      </c>
    </row>
    <row r="73" spans="2:20" s="14" customFormat="1" ht="45" hidden="1" customHeight="1" x14ac:dyDescent="0.3">
      <c r="B73" s="117">
        <v>45383</v>
      </c>
      <c r="C73" s="112">
        <v>2.2799999999999998</v>
      </c>
      <c r="D73" s="204">
        <v>4.22</v>
      </c>
      <c r="E73" s="112">
        <v>431</v>
      </c>
      <c r="F73" s="112">
        <v>1.37</v>
      </c>
      <c r="G73" s="112">
        <v>5.63</v>
      </c>
      <c r="H73" s="112">
        <v>849</v>
      </c>
      <c r="I73" s="112">
        <v>4.26</v>
      </c>
      <c r="J73" s="106">
        <v>536</v>
      </c>
      <c r="K73" s="106">
        <v>1810</v>
      </c>
      <c r="L73" s="112">
        <v>5.0170000000000003</v>
      </c>
      <c r="M73" s="112">
        <v>1196.0139999999999</v>
      </c>
      <c r="N73" s="112">
        <v>3356.922</v>
      </c>
      <c r="O73" s="112">
        <v>130.05799999999999</v>
      </c>
    </row>
    <row r="74" spans="2:20" s="14" customFormat="1" ht="45" hidden="1" customHeight="1" x14ac:dyDescent="0.3">
      <c r="B74" s="116">
        <v>45413</v>
      </c>
      <c r="C74" s="284">
        <v>2.2799999999999998</v>
      </c>
      <c r="D74" s="201">
        <v>4.66</v>
      </c>
      <c r="E74" s="284">
        <v>455</v>
      </c>
      <c r="F74" s="284">
        <v>1.39</v>
      </c>
      <c r="G74" s="284">
        <v>6.32</v>
      </c>
      <c r="H74" s="284">
        <v>923</v>
      </c>
      <c r="I74" s="284">
        <v>4.28</v>
      </c>
      <c r="J74" s="104">
        <v>547</v>
      </c>
      <c r="K74" s="104">
        <v>1821</v>
      </c>
      <c r="L74" s="284">
        <v>5.33</v>
      </c>
      <c r="M74" s="284">
        <v>1006.4940000000001</v>
      </c>
      <c r="N74" s="284">
        <v>3361.9679999999998</v>
      </c>
      <c r="O74" s="284">
        <v>115.79</v>
      </c>
    </row>
    <row r="75" spans="2:20" s="14" customFormat="1" ht="45" hidden="1" customHeight="1" x14ac:dyDescent="0.3">
      <c r="B75" s="117">
        <v>45444</v>
      </c>
      <c r="C75" s="112">
        <v>2.29</v>
      </c>
      <c r="D75" s="204">
        <v>4.5</v>
      </c>
      <c r="E75" s="112">
        <v>426</v>
      </c>
      <c r="F75" s="112">
        <v>1.43</v>
      </c>
      <c r="G75" s="112">
        <v>6.43</v>
      </c>
      <c r="H75" s="112">
        <v>963</v>
      </c>
      <c r="I75" s="112">
        <v>4.3099999999999996</v>
      </c>
      <c r="J75" s="106">
        <v>551</v>
      </c>
      <c r="K75" s="106">
        <v>1844</v>
      </c>
      <c r="L75" s="112">
        <v>5.14</v>
      </c>
      <c r="M75" s="112">
        <v>918.86399999999992</v>
      </c>
      <c r="N75" s="112">
        <v>2903.692</v>
      </c>
      <c r="O75" s="112">
        <v>116.74299999999999</v>
      </c>
    </row>
    <row r="76" spans="2:20" s="14" customFormat="1" ht="45" hidden="1" customHeight="1" x14ac:dyDescent="0.3">
      <c r="B76" s="116">
        <v>45474</v>
      </c>
      <c r="C76" s="236">
        <v>2.2999999999999998</v>
      </c>
      <c r="D76" s="201">
        <v>5.13</v>
      </c>
      <c r="E76" s="236">
        <v>476</v>
      </c>
      <c r="F76" s="236">
        <v>1.47</v>
      </c>
      <c r="G76" s="236">
        <v>7.42</v>
      </c>
      <c r="H76" s="236">
        <v>1120</v>
      </c>
      <c r="I76" s="236">
        <v>4.3499999999999996</v>
      </c>
      <c r="J76" s="104">
        <v>553</v>
      </c>
      <c r="K76" s="104">
        <v>1870</v>
      </c>
      <c r="L76" s="236">
        <v>5.91</v>
      </c>
      <c r="M76" s="236">
        <v>1240.8440000000003</v>
      </c>
      <c r="N76" s="236">
        <v>3646.4160000000002</v>
      </c>
      <c r="O76" s="236">
        <v>142.49799999999999</v>
      </c>
    </row>
    <row r="77" spans="2:20" s="14" customFormat="1" ht="45" hidden="1" customHeight="1" x14ac:dyDescent="0.3">
      <c r="B77" s="117">
        <v>45527</v>
      </c>
      <c r="C77" s="112">
        <v>2.2999999999999998</v>
      </c>
      <c r="D77" s="204">
        <v>5.0199999999999996</v>
      </c>
      <c r="E77" s="112">
        <v>461</v>
      </c>
      <c r="F77" s="112">
        <v>1.52</v>
      </c>
      <c r="G77" s="112">
        <v>7.9</v>
      </c>
      <c r="H77" s="112">
        <v>1200</v>
      </c>
      <c r="I77" s="112">
        <v>4.3899999999999997</v>
      </c>
      <c r="J77" s="106">
        <v>596</v>
      </c>
      <c r="K77" s="106">
        <v>1902</v>
      </c>
      <c r="L77" s="112">
        <v>5.6079999999999997</v>
      </c>
      <c r="M77" s="112">
        <v>1067.0430000000001</v>
      </c>
      <c r="N77" s="112">
        <v>3242.6480000000001</v>
      </c>
      <c r="O77" s="112">
        <v>116.511</v>
      </c>
    </row>
    <row r="78" spans="2:20" s="14" customFormat="1" ht="45" hidden="1" customHeight="1" x14ac:dyDescent="0.3">
      <c r="B78" s="116">
        <v>45536</v>
      </c>
      <c r="C78" s="238">
        <v>2.33</v>
      </c>
      <c r="D78" s="201">
        <v>5.04</v>
      </c>
      <c r="E78" s="238">
        <v>447</v>
      </c>
      <c r="F78" s="238">
        <v>1.56</v>
      </c>
      <c r="G78" s="238">
        <v>7.89</v>
      </c>
      <c r="H78" s="238">
        <v>1140</v>
      </c>
      <c r="I78" s="238">
        <v>4.43</v>
      </c>
      <c r="J78" s="104">
        <v>562</v>
      </c>
      <c r="K78" s="104">
        <v>1925</v>
      </c>
      <c r="L78" s="238">
        <v>5.9078910000000002</v>
      </c>
      <c r="M78" s="238">
        <v>1207.7339999999999</v>
      </c>
      <c r="N78" s="238">
        <v>3525.578</v>
      </c>
      <c r="O78" s="238">
        <v>130.292</v>
      </c>
    </row>
    <row r="79" spans="2:20" s="14" customFormat="1" ht="45" hidden="1" customHeight="1" x14ac:dyDescent="0.3">
      <c r="B79" s="117">
        <v>45566</v>
      </c>
      <c r="C79" s="112">
        <v>2.37</v>
      </c>
      <c r="D79" s="204">
        <v>5.59</v>
      </c>
      <c r="E79" s="112">
        <v>467</v>
      </c>
      <c r="F79" s="112">
        <v>1.6</v>
      </c>
      <c r="G79" s="112">
        <v>8.86</v>
      </c>
      <c r="H79" s="112">
        <v>1220</v>
      </c>
      <c r="I79" s="112">
        <v>4.47</v>
      </c>
      <c r="J79" s="106">
        <v>568</v>
      </c>
      <c r="K79" s="106">
        <v>1946</v>
      </c>
      <c r="L79" s="112">
        <v>6.0108620000000004</v>
      </c>
      <c r="M79" s="112">
        <v>1109.0730000000001</v>
      </c>
      <c r="N79" s="112">
        <v>3606.3919999999998</v>
      </c>
      <c r="O79" s="112">
        <v>123.336</v>
      </c>
    </row>
    <row r="80" spans="2:20" s="14" customFormat="1" ht="45" hidden="1" customHeight="1" x14ac:dyDescent="0.3">
      <c r="B80" s="116">
        <v>45597</v>
      </c>
      <c r="C80" s="251">
        <v>2.4</v>
      </c>
      <c r="D80" s="201">
        <v>5.56</v>
      </c>
      <c r="E80" s="251">
        <v>444</v>
      </c>
      <c r="F80" s="251">
        <v>1.63</v>
      </c>
      <c r="G80" s="251">
        <v>8.99</v>
      </c>
      <c r="H80" s="251">
        <v>1180</v>
      </c>
      <c r="I80" s="251">
        <v>4.5</v>
      </c>
      <c r="J80" s="104">
        <v>577</v>
      </c>
      <c r="K80" s="104">
        <v>1973</v>
      </c>
      <c r="L80" s="251">
        <v>5.1640680000000003</v>
      </c>
      <c r="M80" s="251">
        <v>972.42099999999994</v>
      </c>
      <c r="N80" s="251">
        <v>3046.293459002</v>
      </c>
      <c r="O80" s="251">
        <v>82.207256655999998</v>
      </c>
    </row>
    <row r="81" spans="2:15" s="14" customFormat="1" ht="45" hidden="1" customHeight="1" x14ac:dyDescent="0.3">
      <c r="B81" s="124">
        <v>45627</v>
      </c>
      <c r="C81" s="126">
        <v>2.59</v>
      </c>
      <c r="D81" s="253">
        <v>6.25</v>
      </c>
      <c r="E81" s="126">
        <v>493</v>
      </c>
      <c r="F81" s="126">
        <v>1.67</v>
      </c>
      <c r="G81" s="126">
        <v>10</v>
      </c>
      <c r="H81" s="126">
        <v>1330</v>
      </c>
      <c r="I81" s="126">
        <v>4.54</v>
      </c>
      <c r="J81" s="125">
        <v>589</v>
      </c>
      <c r="K81" s="125">
        <v>2018</v>
      </c>
      <c r="L81" s="126">
        <v>6.4338199999999999</v>
      </c>
      <c r="M81" s="126">
        <v>1341.4949999999999</v>
      </c>
      <c r="N81" s="126">
        <v>3956.3910000000001</v>
      </c>
      <c r="O81" s="126">
        <v>162.09100000000001</v>
      </c>
    </row>
    <row r="82" spans="2:15" s="14" customFormat="1" ht="45" customHeight="1" x14ac:dyDescent="0.3">
      <c r="B82" s="113">
        <v>2025</v>
      </c>
      <c r="C82" s="115"/>
      <c r="D82" s="203"/>
      <c r="E82" s="115"/>
      <c r="F82" s="115"/>
      <c r="G82" s="115"/>
      <c r="H82" s="115"/>
      <c r="I82" s="115"/>
      <c r="J82" s="114"/>
      <c r="K82" s="114"/>
      <c r="L82" s="114"/>
      <c r="M82" s="114"/>
      <c r="N82" s="115"/>
      <c r="O82" s="115"/>
    </row>
    <row r="83" spans="2:15" s="14" customFormat="1" ht="45" hidden="1" customHeight="1" x14ac:dyDescent="0.3">
      <c r="B83" s="116">
        <v>45658</v>
      </c>
      <c r="C83" s="264">
        <v>2.5499999999999998</v>
      </c>
      <c r="D83" s="201">
        <v>6.41</v>
      </c>
      <c r="E83" s="264">
        <v>468.6</v>
      </c>
      <c r="F83" s="264">
        <v>1.71</v>
      </c>
      <c r="G83" s="264">
        <v>10.32</v>
      </c>
      <c r="H83" s="264">
        <v>1330</v>
      </c>
      <c r="I83" s="264">
        <v>4.58</v>
      </c>
      <c r="J83" s="104">
        <v>591</v>
      </c>
      <c r="K83" s="104">
        <v>2044</v>
      </c>
      <c r="L83" s="264">
        <v>5.89</v>
      </c>
      <c r="M83" s="264">
        <v>1346.251</v>
      </c>
      <c r="N83" s="264">
        <v>3366.6320000000001</v>
      </c>
      <c r="O83" s="264">
        <v>90.612729344999892</v>
      </c>
    </row>
    <row r="84" spans="2:15" s="14" customFormat="1" ht="45" hidden="1" customHeight="1" x14ac:dyDescent="0.3">
      <c r="B84" s="117">
        <v>45689</v>
      </c>
      <c r="C84" s="112">
        <v>2.58</v>
      </c>
      <c r="D84" s="204">
        <v>5.89</v>
      </c>
      <c r="E84" s="112">
        <v>431</v>
      </c>
      <c r="F84" s="112">
        <v>1.74</v>
      </c>
      <c r="G84" s="112">
        <v>9.9</v>
      </c>
      <c r="H84" s="112">
        <v>1280</v>
      </c>
      <c r="I84" s="112">
        <v>4.62</v>
      </c>
      <c r="J84" s="106">
        <v>599</v>
      </c>
      <c r="K84" s="106">
        <v>2078</v>
      </c>
      <c r="L84" s="112">
        <v>5.7</v>
      </c>
      <c r="M84" s="112">
        <v>1190.1610000000001</v>
      </c>
      <c r="N84" s="112">
        <v>3199.1790000000001</v>
      </c>
      <c r="O84" s="112">
        <v>82.203000000000003</v>
      </c>
    </row>
    <row r="85" spans="2:15" s="14" customFormat="1" ht="45" hidden="1" customHeight="1" x14ac:dyDescent="0.3">
      <c r="B85" s="116">
        <v>45717</v>
      </c>
      <c r="C85" s="267">
        <v>2.6</v>
      </c>
      <c r="D85" s="201">
        <v>7.29</v>
      </c>
      <c r="E85" s="267">
        <v>538</v>
      </c>
      <c r="F85" s="267">
        <v>1.78</v>
      </c>
      <c r="G85" s="267">
        <v>12.11</v>
      </c>
      <c r="H85" s="267">
        <v>1560</v>
      </c>
      <c r="I85" s="267">
        <v>4.6500000000000004</v>
      </c>
      <c r="J85" s="104">
        <v>605</v>
      </c>
      <c r="K85" s="104">
        <v>2090</v>
      </c>
      <c r="L85" s="267">
        <v>5.5</v>
      </c>
      <c r="M85" s="267">
        <v>1134.3879999999999</v>
      </c>
      <c r="N85" s="267">
        <v>3103.3444957010001</v>
      </c>
      <c r="O85" s="267">
        <v>83.900660988000098</v>
      </c>
    </row>
    <row r="86" spans="2:15" s="14" customFormat="1" ht="45" hidden="1" customHeight="1" x14ac:dyDescent="0.3">
      <c r="B86" s="117">
        <v>45748</v>
      </c>
      <c r="C86" s="112">
        <v>2.63</v>
      </c>
      <c r="D86" s="204">
        <v>6.99</v>
      </c>
      <c r="E86" s="112">
        <v>469</v>
      </c>
      <c r="F86" s="112">
        <v>1.81</v>
      </c>
      <c r="G86" s="112">
        <v>11.52</v>
      </c>
      <c r="H86" s="112">
        <v>1480</v>
      </c>
      <c r="I86" s="112">
        <v>4.68</v>
      </c>
      <c r="J86" s="106">
        <v>611</v>
      </c>
      <c r="K86" s="106">
        <v>2104</v>
      </c>
      <c r="L86" s="112">
        <v>6.5350000000000001</v>
      </c>
      <c r="M86" s="112">
        <v>1567.5429999999999</v>
      </c>
      <c r="N86" s="112">
        <v>3475.8240000000001</v>
      </c>
      <c r="O86" s="112">
        <v>118.807</v>
      </c>
    </row>
    <row r="87" spans="2:15" s="14" customFormat="1" ht="45" hidden="1" customHeight="1" x14ac:dyDescent="0.3">
      <c r="B87" s="116">
        <v>45778</v>
      </c>
      <c r="C87" s="276">
        <v>2.66</v>
      </c>
      <c r="D87" s="201">
        <v>8.2100000000000009</v>
      </c>
      <c r="E87" s="276">
        <v>543</v>
      </c>
      <c r="F87" s="276">
        <v>1.85</v>
      </c>
      <c r="G87" s="276">
        <v>13.73</v>
      </c>
      <c r="H87" s="276">
        <v>1640</v>
      </c>
      <c r="I87" s="276">
        <v>4.7300000000000004</v>
      </c>
      <c r="J87" s="104">
        <v>620</v>
      </c>
      <c r="K87" s="104">
        <v>2138</v>
      </c>
      <c r="L87" s="276">
        <v>5.7619999999999996</v>
      </c>
      <c r="M87" s="276">
        <v>1131.3619999999999</v>
      </c>
      <c r="N87" s="276">
        <v>3094.9107904470102</v>
      </c>
      <c r="O87" s="276">
        <v>92.967423112000006</v>
      </c>
    </row>
    <row r="88" spans="2:15" s="14" customFormat="1" ht="45" hidden="1" customHeight="1" x14ac:dyDescent="0.3">
      <c r="B88" s="297">
        <v>45809</v>
      </c>
      <c r="C88" s="119">
        <v>2.67</v>
      </c>
      <c r="D88" s="200">
        <v>7.99</v>
      </c>
      <c r="E88" s="119">
        <v>525</v>
      </c>
      <c r="F88" s="119">
        <v>1.88</v>
      </c>
      <c r="G88" s="119">
        <v>13.09</v>
      </c>
      <c r="H88" s="119">
        <v>1600</v>
      </c>
      <c r="I88" s="119">
        <v>4.76</v>
      </c>
      <c r="J88" s="108">
        <v>630</v>
      </c>
      <c r="K88" s="108">
        <v>2156</v>
      </c>
      <c r="L88" s="119">
        <v>6.13</v>
      </c>
      <c r="M88" s="119">
        <v>1129.6059941780065</v>
      </c>
      <c r="N88" s="119">
        <v>3347.9538511990099</v>
      </c>
      <c r="O88" s="119">
        <v>113.147635163</v>
      </c>
    </row>
    <row r="89" spans="2:15" s="14" customFormat="1" ht="45" hidden="1" customHeight="1" x14ac:dyDescent="0.3">
      <c r="B89" s="116">
        <v>45839</v>
      </c>
      <c r="C89" s="298">
        <v>2.63</v>
      </c>
      <c r="D89" s="201">
        <v>9.15</v>
      </c>
      <c r="E89" s="298">
        <v>588</v>
      </c>
      <c r="F89" s="298">
        <v>1.92</v>
      </c>
      <c r="G89" s="298">
        <v>15.3</v>
      </c>
      <c r="H89" s="298">
        <v>1860</v>
      </c>
      <c r="I89" s="298">
        <v>4.8099999999999996</v>
      </c>
      <c r="J89" s="104">
        <v>636</v>
      </c>
      <c r="K89" s="104">
        <v>2193</v>
      </c>
      <c r="L89" s="298">
        <v>6.58</v>
      </c>
      <c r="M89" s="298">
        <v>1395.5481820040093</v>
      </c>
      <c r="N89" s="298">
        <v>3675.1015636438497</v>
      </c>
      <c r="O89" s="298">
        <v>109.316425315</v>
      </c>
    </row>
    <row r="90" spans="2:15" s="14" customFormat="1" ht="45" hidden="1" customHeight="1" x14ac:dyDescent="0.3">
      <c r="B90" s="117">
        <v>45892</v>
      </c>
      <c r="C90" s="112">
        <v>2.66</v>
      </c>
      <c r="D90" s="204">
        <v>9.4499999999999993</v>
      </c>
      <c r="E90" s="112">
        <v>573</v>
      </c>
      <c r="F90" s="112">
        <v>1.96</v>
      </c>
      <c r="G90" s="112">
        <v>15.77</v>
      </c>
      <c r="H90" s="112">
        <v>1880</v>
      </c>
      <c r="I90" s="112">
        <v>4.8499999999999996</v>
      </c>
      <c r="J90" s="106">
        <v>643</v>
      </c>
      <c r="K90" s="106">
        <v>2212</v>
      </c>
      <c r="L90" s="112">
        <v>6.64</v>
      </c>
      <c r="M90" s="112">
        <v>1277.2997571690084</v>
      </c>
      <c r="N90" s="112">
        <v>3440.9103451299802</v>
      </c>
      <c r="O90" s="112">
        <v>84.233553446999991</v>
      </c>
    </row>
    <row r="91" spans="2:15" s="14" customFormat="1" ht="45" customHeight="1" x14ac:dyDescent="0.3">
      <c r="B91" s="116">
        <v>45901</v>
      </c>
      <c r="C91" s="299">
        <v>2.7</v>
      </c>
      <c r="D91" s="201">
        <v>9.5</v>
      </c>
      <c r="E91" s="299">
        <v>559</v>
      </c>
      <c r="F91" s="299">
        <v>2</v>
      </c>
      <c r="G91" s="299">
        <v>15.58</v>
      </c>
      <c r="H91" s="299">
        <v>1870</v>
      </c>
      <c r="I91" s="299">
        <v>4.9000000000000004</v>
      </c>
      <c r="J91" s="104">
        <v>652</v>
      </c>
      <c r="K91" s="104">
        <v>2245</v>
      </c>
      <c r="L91" s="299">
        <v>6.45</v>
      </c>
      <c r="M91" s="299">
        <v>1397.3904566680037</v>
      </c>
      <c r="N91" s="299">
        <v>3440.7264628829798</v>
      </c>
      <c r="O91" s="299">
        <v>75.078218352999997</v>
      </c>
    </row>
    <row r="92" spans="2:15" s="14" customFormat="1" ht="45" customHeight="1" x14ac:dyDescent="0.3">
      <c r="B92" s="117">
        <v>45931</v>
      </c>
      <c r="C92" s="112">
        <v>2.74</v>
      </c>
      <c r="D92" s="204">
        <v>10.130000000000001</v>
      </c>
      <c r="E92" s="112">
        <v>555</v>
      </c>
      <c r="F92" s="112">
        <v>2.06</v>
      </c>
      <c r="G92" s="112">
        <v>16.59</v>
      </c>
      <c r="H92" s="112">
        <v>1860</v>
      </c>
      <c r="I92" s="112">
        <v>4.95</v>
      </c>
      <c r="J92" s="106">
        <v>665</v>
      </c>
      <c r="K92" s="106">
        <v>2272</v>
      </c>
      <c r="L92" s="112">
        <v>6.6925350000000003</v>
      </c>
      <c r="M92" s="112">
        <v>1415.7649161599916</v>
      </c>
      <c r="N92" s="112">
        <v>3662.40075539299</v>
      </c>
      <c r="O92" s="112">
        <v>79.6907692959999</v>
      </c>
    </row>
    <row r="93" spans="2:15" s="14" customFormat="1" ht="45" customHeight="1" x14ac:dyDescent="0.3">
      <c r="B93" s="116">
        <v>45962</v>
      </c>
      <c r="C93" s="300">
        <v>2.78</v>
      </c>
      <c r="D93" s="201">
        <v>10.1</v>
      </c>
      <c r="E93" s="300">
        <v>526</v>
      </c>
      <c r="F93" s="300">
        <v>2.09</v>
      </c>
      <c r="G93" s="300">
        <v>16.350000000000001</v>
      </c>
      <c r="H93" s="300">
        <v>1730</v>
      </c>
      <c r="I93" s="300">
        <v>5</v>
      </c>
      <c r="J93" s="104">
        <v>676</v>
      </c>
      <c r="K93" s="104">
        <v>2310</v>
      </c>
      <c r="L93" s="300">
        <v>6.5181149999999999</v>
      </c>
      <c r="M93" s="300">
        <v>1405.6302388829802</v>
      </c>
      <c r="N93" s="300">
        <v>3299.7691529580202</v>
      </c>
      <c r="O93" s="300">
        <v>88.41867831399999</v>
      </c>
    </row>
    <row r="94" spans="2:15" s="14" customFormat="1" ht="45" customHeight="1" x14ac:dyDescent="0.3">
      <c r="B94" s="124">
        <v>45992</v>
      </c>
      <c r="C94" s="126">
        <v>2.81</v>
      </c>
      <c r="D94" s="253">
        <v>10.93</v>
      </c>
      <c r="E94" s="126">
        <v>566</v>
      </c>
      <c r="F94" s="126">
        <v>2.13</v>
      </c>
      <c r="G94" s="126">
        <v>17.670000000000002</v>
      </c>
      <c r="H94" s="126">
        <v>1880</v>
      </c>
      <c r="I94" s="126">
        <v>5.04</v>
      </c>
      <c r="J94" s="125">
        <v>685</v>
      </c>
      <c r="K94" s="125">
        <v>2323</v>
      </c>
      <c r="L94" s="182">
        <v>7.0286809999999997</v>
      </c>
      <c r="M94" s="182">
        <v>1598.7212681829792</v>
      </c>
      <c r="N94" s="182">
        <v>3852.7666926110001</v>
      </c>
      <c r="O94" s="182">
        <v>97.825069085999999</v>
      </c>
    </row>
    <row r="95" spans="2:15" s="14" customFormat="1" ht="45" customHeight="1" x14ac:dyDescent="0.3">
      <c r="B95" s="113" t="s">
        <v>130</v>
      </c>
      <c r="C95" s="115"/>
      <c r="D95" s="203"/>
      <c r="E95" s="115"/>
      <c r="F95" s="115"/>
      <c r="G95" s="115"/>
      <c r="H95" s="115"/>
      <c r="I95" s="115"/>
      <c r="J95" s="114"/>
      <c r="K95" s="114"/>
      <c r="L95" s="114"/>
      <c r="M95" s="114"/>
      <c r="N95" s="115"/>
      <c r="O95" s="115"/>
    </row>
    <row r="96" spans="2:15" s="14" customFormat="1" ht="45" customHeight="1" x14ac:dyDescent="0.3">
      <c r="B96" s="116">
        <v>46023</v>
      </c>
      <c r="C96" s="303">
        <v>2.85</v>
      </c>
      <c r="D96" s="201">
        <v>11.83</v>
      </c>
      <c r="E96" s="303">
        <v>580</v>
      </c>
      <c r="F96" s="303">
        <v>2.16</v>
      </c>
      <c r="G96" s="303">
        <v>17.7</v>
      </c>
      <c r="H96" s="303">
        <v>1900</v>
      </c>
      <c r="I96" s="303">
        <v>5.09</v>
      </c>
      <c r="J96" s="104">
        <v>686</v>
      </c>
      <c r="K96" s="104">
        <v>2346</v>
      </c>
      <c r="L96" s="303">
        <v>6.5343669999999996</v>
      </c>
      <c r="M96" s="303">
        <v>1394.3556491459904</v>
      </c>
      <c r="N96" s="303">
        <v>3072.2910433249799</v>
      </c>
      <c r="O96" s="303">
        <v>65.87974303499999</v>
      </c>
    </row>
    <row r="97" spans="2:15" s="14" customFormat="1" ht="45" customHeight="1" x14ac:dyDescent="0.3">
      <c r="B97" s="117">
        <v>46054</v>
      </c>
      <c r="C97" s="112">
        <v>2.88</v>
      </c>
      <c r="D97" s="204">
        <v>10.84</v>
      </c>
      <c r="E97" s="112">
        <v>550</v>
      </c>
      <c r="F97" s="112">
        <v>2.2000000000000002</v>
      </c>
      <c r="G97" s="112">
        <v>16.579999999999998</v>
      </c>
      <c r="H97" s="112">
        <v>1790</v>
      </c>
      <c r="I97" s="112">
        <v>5.13</v>
      </c>
      <c r="J97" s="106">
        <v>698</v>
      </c>
      <c r="K97" s="106">
        <v>2388</v>
      </c>
      <c r="L97" s="119">
        <v>6.5798079999999999</v>
      </c>
      <c r="M97" s="119">
        <v>1238.4470131950022</v>
      </c>
      <c r="N97" s="119">
        <v>3234.73158835601</v>
      </c>
      <c r="O97" s="119">
        <v>75.291928909000092</v>
      </c>
    </row>
    <row r="98" spans="2:15" s="14" customFormat="1" ht="45" customHeight="1" x14ac:dyDescent="0.3">
      <c r="B98" s="116">
        <v>46082</v>
      </c>
      <c r="C98" s="304">
        <v>2.91</v>
      </c>
      <c r="D98" s="201">
        <v>12.76</v>
      </c>
      <c r="E98" s="304">
        <v>652</v>
      </c>
      <c r="F98" s="304">
        <v>2.2200000000000002</v>
      </c>
      <c r="G98" s="304">
        <v>19.010000000000002</v>
      </c>
      <c r="H98" s="304">
        <v>2020</v>
      </c>
      <c r="I98" s="304">
        <v>5.17</v>
      </c>
      <c r="J98" s="104">
        <v>707</v>
      </c>
      <c r="K98" s="104">
        <v>2429</v>
      </c>
      <c r="L98" s="304">
        <v>7.3576379999999997</v>
      </c>
      <c r="M98" s="304">
        <v>1257.3944025240005</v>
      </c>
      <c r="N98" s="304">
        <v>3433.4477750649799</v>
      </c>
      <c r="O98" s="304">
        <v>119.56511464200001</v>
      </c>
    </row>
    <row r="99" spans="2:15" s="14" customFormat="1" ht="45" customHeight="1" x14ac:dyDescent="0.3">
      <c r="B99" s="117">
        <v>46113</v>
      </c>
      <c r="C99" s="112">
        <v>2.93</v>
      </c>
      <c r="D99" s="204">
        <v>13.29</v>
      </c>
      <c r="E99" s="112">
        <v>601</v>
      </c>
      <c r="F99" s="112">
        <v>2.25</v>
      </c>
      <c r="G99" s="112">
        <v>19.329999999999998</v>
      </c>
      <c r="H99" s="112">
        <v>1890</v>
      </c>
      <c r="I99" s="119">
        <v>5.21</v>
      </c>
      <c r="J99" s="108">
        <v>716</v>
      </c>
      <c r="K99" s="108">
        <v>2507</v>
      </c>
      <c r="L99" s="119">
        <v>6.6</v>
      </c>
      <c r="M99" s="119">
        <v>1429.1292124410008</v>
      </c>
      <c r="N99" s="119">
        <v>3176.8758641130098</v>
      </c>
      <c r="O99" s="119">
        <v>72.442051184999897</v>
      </c>
    </row>
    <row r="100" spans="2:15" s="14" customFormat="1" ht="45" customHeight="1" x14ac:dyDescent="0.3">
      <c r="B100" s="116">
        <v>46143</v>
      </c>
      <c r="C100" s="312">
        <v>2.97</v>
      </c>
      <c r="D100" s="201">
        <v>14.98</v>
      </c>
      <c r="E100" s="312">
        <v>698</v>
      </c>
      <c r="F100" s="312">
        <v>2.2799999999999998</v>
      </c>
      <c r="G100" s="312">
        <v>21.43</v>
      </c>
      <c r="H100" s="312">
        <v>2130</v>
      </c>
      <c r="I100" s="312">
        <v>5.2480000000000002</v>
      </c>
      <c r="J100" s="104">
        <v>718</v>
      </c>
      <c r="K100" s="104">
        <v>2513</v>
      </c>
      <c r="L100" s="312">
        <v>6.86</v>
      </c>
      <c r="M100" s="312">
        <v>1192.8160184700005</v>
      </c>
      <c r="N100" s="312">
        <v>3333.2880763509997</v>
      </c>
      <c r="O100" s="312">
        <v>103.59528733800001</v>
      </c>
    </row>
    <row r="101" spans="2:15" s="14" customFormat="1" ht="45" customHeight="1" x14ac:dyDescent="0.3">
      <c r="B101" s="297">
        <v>46174</v>
      </c>
      <c r="C101" s="119">
        <v>3</v>
      </c>
      <c r="D101" s="200">
        <v>14.79</v>
      </c>
      <c r="E101" s="119">
        <v>671</v>
      </c>
      <c r="F101" s="119">
        <v>2.31</v>
      </c>
      <c r="G101" s="119">
        <v>20.96</v>
      </c>
      <c r="H101" s="119">
        <v>2150</v>
      </c>
      <c r="I101" s="119">
        <v>5.29</v>
      </c>
      <c r="J101" s="108">
        <v>727</v>
      </c>
      <c r="K101" s="108">
        <v>2528</v>
      </c>
      <c r="L101" s="119">
        <v>7.057016</v>
      </c>
      <c r="M101" s="119">
        <v>1264.015234139001</v>
      </c>
      <c r="N101" s="119">
        <v>3475.503113106</v>
      </c>
      <c r="O101" s="119">
        <v>98.923560894999994</v>
      </c>
    </row>
    <row r="102" spans="2:15" s="14" customFormat="1" ht="45" customHeight="1" x14ac:dyDescent="0.3">
      <c r="B102" s="116">
        <v>46204</v>
      </c>
      <c r="C102" s="313">
        <v>3.02</v>
      </c>
      <c r="D102" s="201">
        <v>16.84</v>
      </c>
      <c r="E102" s="313">
        <v>752</v>
      </c>
      <c r="F102" s="313">
        <v>2.35</v>
      </c>
      <c r="G102" s="313">
        <v>23.17</v>
      </c>
      <c r="H102" s="313">
        <v>2340</v>
      </c>
      <c r="I102" s="313">
        <v>5.34</v>
      </c>
      <c r="J102" s="104">
        <v>738</v>
      </c>
      <c r="K102" s="104">
        <v>2546</v>
      </c>
      <c r="L102" s="313">
        <v>7.324128</v>
      </c>
      <c r="M102" s="313">
        <v>1410.3074449010001</v>
      </c>
      <c r="N102" s="313">
        <v>3663.3394516199901</v>
      </c>
      <c r="O102" s="313">
        <v>88.331352697</v>
      </c>
    </row>
    <row r="103" spans="2:15" s="14" customFormat="1" ht="45" customHeight="1" x14ac:dyDescent="0.3">
      <c r="B103" s="117">
        <v>46257</v>
      </c>
      <c r="C103" s="112">
        <v>3.06</v>
      </c>
      <c r="D103" s="204">
        <v>17.670000000000002</v>
      </c>
      <c r="E103" s="112">
        <v>770</v>
      </c>
      <c r="F103" s="112">
        <v>2.39</v>
      </c>
      <c r="G103" s="112">
        <v>24</v>
      </c>
      <c r="H103" s="112">
        <v>2430</v>
      </c>
      <c r="I103" s="112">
        <v>5.39</v>
      </c>
      <c r="J103" s="106">
        <v>743</v>
      </c>
      <c r="K103" s="106">
        <v>2601</v>
      </c>
      <c r="L103" s="112">
        <v>7.9378799999999998</v>
      </c>
      <c r="M103" s="112">
        <v>1351.961970875001</v>
      </c>
      <c r="N103" s="112">
        <v>3811.3793990970203</v>
      </c>
      <c r="O103" s="112">
        <v>114.74064551299999</v>
      </c>
    </row>
    <row r="104" spans="2:15" s="14" customFormat="1" ht="45" customHeight="1" x14ac:dyDescent="0.3">
      <c r="B104" s="314">
        <v>46266</v>
      </c>
      <c r="C104" s="315">
        <v>3.1</v>
      </c>
      <c r="D104" s="316">
        <v>17.32</v>
      </c>
      <c r="E104" s="315">
        <v>739</v>
      </c>
      <c r="F104" s="315">
        <v>2.44</v>
      </c>
      <c r="G104" s="315">
        <v>23.31</v>
      </c>
      <c r="H104" s="315">
        <v>2340</v>
      </c>
      <c r="I104" s="315">
        <v>5.4</v>
      </c>
      <c r="J104" s="317">
        <v>746</v>
      </c>
      <c r="K104" s="317">
        <v>2663</v>
      </c>
      <c r="L104" s="315">
        <f>'53 (a)'!D32/1000000</f>
        <v>7.6294829999999996</v>
      </c>
      <c r="M104" s="315">
        <f>'53 (a)'!E32</f>
        <v>1497.2534213460012</v>
      </c>
      <c r="N104" s="315">
        <f>'54'!D401</f>
        <v>3799.5115613719804</v>
      </c>
      <c r="O104" s="315">
        <f>'54'!F401</f>
        <v>134.430147283</v>
      </c>
    </row>
    <row r="105" spans="2:15" s="15" customFormat="1" ht="30" customHeight="1" x14ac:dyDescent="0.3">
      <c r="B105" s="343" t="s">
        <v>94</v>
      </c>
      <c r="C105" s="343"/>
      <c r="D105" s="343"/>
      <c r="E105" s="343"/>
      <c r="F105" s="343"/>
      <c r="G105" s="343"/>
      <c r="H105" s="343"/>
      <c r="I105" s="229"/>
      <c r="J105" s="229"/>
      <c r="K105" s="229"/>
      <c r="L105" s="229"/>
      <c r="M105" s="229"/>
      <c r="N105" s="229"/>
      <c r="O105" s="275" t="s">
        <v>114</v>
      </c>
    </row>
    <row r="106" spans="2:15" ht="30.75" customHeight="1" x14ac:dyDescent="0.25">
      <c r="B106" s="343" t="s">
        <v>115</v>
      </c>
      <c r="C106" s="343"/>
      <c r="D106" s="343"/>
      <c r="E106" s="343"/>
      <c r="F106" s="343"/>
      <c r="G106" s="343"/>
      <c r="H106" s="343"/>
      <c r="J106" s="342" t="s">
        <v>116</v>
      </c>
      <c r="K106" s="342"/>
      <c r="L106" s="342"/>
      <c r="M106" s="342"/>
      <c r="N106" s="342"/>
      <c r="O106" s="342"/>
    </row>
    <row r="108" spans="2:15" ht="87" customHeight="1" x14ac:dyDescent="0.35">
      <c r="C108" s="17"/>
      <c r="D108" s="17"/>
      <c r="E108" s="17"/>
      <c r="F108" s="17"/>
      <c r="G108" s="17"/>
      <c r="H108" s="17"/>
      <c r="I108" s="17"/>
      <c r="J108" s="17"/>
      <c r="K108" s="265"/>
      <c r="L108" s="17"/>
      <c r="M108" s="255"/>
      <c r="N108" s="17"/>
      <c r="O108" s="17"/>
    </row>
    <row r="109" spans="2:15" x14ac:dyDescent="0.25"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</row>
    <row r="110" spans="2:15" x14ac:dyDescent="0.25">
      <c r="L110" s="239"/>
    </row>
    <row r="112" spans="2:15" x14ac:dyDescent="0.25"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</row>
    <row r="113" spans="4:15" x14ac:dyDescent="0.25">
      <c r="D113" s="257"/>
      <c r="E113" s="257"/>
      <c r="F113" s="257"/>
      <c r="G113" s="257"/>
      <c r="H113" s="257"/>
      <c r="I113" s="257"/>
      <c r="J113" s="257"/>
      <c r="K113" s="257"/>
      <c r="L113" s="257"/>
      <c r="M113" s="257"/>
      <c r="N113" s="257"/>
      <c r="O113" s="257"/>
    </row>
  </sheetData>
  <mergeCells count="14">
    <mergeCell ref="J106:O106"/>
    <mergeCell ref="B106:H106"/>
    <mergeCell ref="B105:H105"/>
    <mergeCell ref="N20:N21"/>
    <mergeCell ref="O20:O21"/>
    <mergeCell ref="N2:O2"/>
    <mergeCell ref="C6:E6"/>
    <mergeCell ref="F6:H6"/>
    <mergeCell ref="I6:M6"/>
    <mergeCell ref="N6:O6"/>
    <mergeCell ref="B2:D2"/>
    <mergeCell ref="E2:M2"/>
    <mergeCell ref="E3:M3"/>
    <mergeCell ref="E4:M4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91"/>
  <sheetViews>
    <sheetView rightToLeft="1" zoomScale="40" zoomScaleNormal="40" workbookViewId="0">
      <selection activeCell="B3" sqref="B3:J3"/>
    </sheetView>
  </sheetViews>
  <sheetFormatPr defaultColWidth="9.140625" defaultRowHeight="15.75" x14ac:dyDescent="0.25"/>
  <cols>
    <col min="1" max="1" width="10.7109375" customWidth="1"/>
    <col min="2" max="2" width="21.85546875" style="1" customWidth="1"/>
    <col min="3" max="10" width="24.7109375" style="1" customWidth="1"/>
    <col min="11" max="11" width="20.28515625" customWidth="1"/>
    <col min="12" max="12" width="21.85546875" customWidth="1"/>
    <col min="13" max="13" width="53.85546875" style="1" customWidth="1"/>
    <col min="14" max="14" width="39.85546875" style="1" customWidth="1"/>
    <col min="16" max="16" width="17.5703125" bestFit="1" customWidth="1"/>
    <col min="17" max="17" width="12.140625" bestFit="1" customWidth="1"/>
  </cols>
  <sheetData>
    <row r="1" spans="2:26" ht="18" customHeight="1" x14ac:dyDescent="0.25">
      <c r="B1"/>
      <c r="C1"/>
      <c r="D1"/>
      <c r="E1"/>
      <c r="F1"/>
      <c r="G1"/>
      <c r="H1"/>
      <c r="I1"/>
      <c r="J1"/>
      <c r="L1" s="33"/>
      <c r="M1" s="33"/>
      <c r="N1" s="33"/>
    </row>
    <row r="2" spans="2:26" s="2" customFormat="1" ht="39.950000000000003" customHeight="1" x14ac:dyDescent="0.25">
      <c r="B2" s="346" t="s">
        <v>83</v>
      </c>
      <c r="C2" s="346"/>
      <c r="D2" s="346"/>
      <c r="F2" s="190"/>
      <c r="G2" s="190"/>
      <c r="H2" s="190"/>
      <c r="K2" s="32"/>
      <c r="L2" s="190"/>
      <c r="M2" s="190"/>
      <c r="N2" s="87" t="s">
        <v>59</v>
      </c>
      <c r="O2" s="32"/>
    </row>
    <row r="3" spans="2:26" s="2" customFormat="1" ht="39.950000000000003" customHeight="1" x14ac:dyDescent="0.25">
      <c r="B3" s="347" t="s">
        <v>102</v>
      </c>
      <c r="C3" s="347"/>
      <c r="D3" s="347"/>
      <c r="E3" s="347"/>
      <c r="F3" s="347"/>
      <c r="G3" s="347"/>
      <c r="H3" s="347"/>
      <c r="I3" s="347"/>
      <c r="J3" s="347"/>
      <c r="K3" s="32"/>
      <c r="L3" s="347" t="s">
        <v>103</v>
      </c>
      <c r="M3" s="347"/>
      <c r="N3" s="347"/>
      <c r="O3" s="32"/>
    </row>
    <row r="4" spans="2:26" s="2" customFormat="1" ht="39.950000000000003" customHeight="1" x14ac:dyDescent="0.25">
      <c r="B4" s="347" t="s">
        <v>73</v>
      </c>
      <c r="C4" s="347"/>
      <c r="D4" s="347"/>
      <c r="E4" s="347"/>
      <c r="F4" s="347"/>
      <c r="G4" s="347"/>
      <c r="H4" s="347"/>
      <c r="I4" s="347"/>
      <c r="J4" s="347"/>
      <c r="K4" s="32"/>
      <c r="L4" s="347" t="s">
        <v>75</v>
      </c>
      <c r="M4" s="347"/>
      <c r="N4" s="347"/>
      <c r="O4" s="32"/>
      <c r="T4" s="147"/>
      <c r="U4" s="147"/>
      <c r="V4" s="147"/>
      <c r="W4" s="147"/>
      <c r="X4" s="147"/>
      <c r="Y4" s="147"/>
    </row>
    <row r="5" spans="2:26" s="2" customFormat="1" ht="39.950000000000003" customHeight="1" x14ac:dyDescent="0.25">
      <c r="B5" s="345" t="s">
        <v>74</v>
      </c>
      <c r="C5" s="345"/>
      <c r="D5" s="345"/>
      <c r="E5" s="345"/>
      <c r="F5" s="345"/>
      <c r="G5" s="345"/>
      <c r="H5" s="345"/>
      <c r="I5" s="345"/>
      <c r="J5" s="345"/>
      <c r="L5" s="345" t="s">
        <v>76</v>
      </c>
      <c r="M5" s="345"/>
      <c r="N5" s="345"/>
      <c r="T5"/>
      <c r="U5"/>
      <c r="V5"/>
      <c r="W5"/>
      <c r="X5"/>
      <c r="Y5"/>
      <c r="Z5"/>
    </row>
    <row r="6" spans="2:26" ht="9.9499999999999993" customHeight="1" x14ac:dyDescent="0.25">
      <c r="B6" s="86"/>
      <c r="C6" s="86"/>
      <c r="D6" s="86"/>
      <c r="E6" s="86"/>
      <c r="F6" s="86"/>
      <c r="G6" s="86"/>
      <c r="H6" s="86"/>
      <c r="I6" s="86"/>
      <c r="J6" s="86"/>
      <c r="L6" s="86"/>
      <c r="M6" s="86"/>
      <c r="N6" s="86"/>
    </row>
    <row r="7" spans="2:26" ht="60" customHeight="1" x14ac:dyDescent="0.25">
      <c r="B7" s="95"/>
      <c r="C7" s="335" t="s">
        <v>5</v>
      </c>
      <c r="D7" s="337"/>
      <c r="E7" s="332" t="s">
        <v>4</v>
      </c>
      <c r="F7" s="337"/>
      <c r="G7" s="332" t="s">
        <v>3</v>
      </c>
      <c r="H7" s="334"/>
      <c r="I7" s="332" t="s">
        <v>2</v>
      </c>
      <c r="J7" s="348"/>
      <c r="L7" s="95"/>
      <c r="M7" s="58" t="s">
        <v>54</v>
      </c>
      <c r="N7" s="59" t="s">
        <v>55</v>
      </c>
    </row>
    <row r="8" spans="2:26" ht="76.5" customHeight="1" x14ac:dyDescent="0.25">
      <c r="B8" s="26"/>
      <c r="C8" s="40" t="s">
        <v>43</v>
      </c>
      <c r="D8" s="35" t="s">
        <v>44</v>
      </c>
      <c r="E8" s="38" t="s">
        <v>43</v>
      </c>
      <c r="F8" s="40" t="s">
        <v>45</v>
      </c>
      <c r="G8" s="35" t="s">
        <v>43</v>
      </c>
      <c r="H8" s="36" t="s">
        <v>45</v>
      </c>
      <c r="I8" s="35" t="s">
        <v>43</v>
      </c>
      <c r="J8" s="41" t="s">
        <v>45</v>
      </c>
      <c r="L8" s="26"/>
      <c r="M8" s="148" t="s">
        <v>56</v>
      </c>
      <c r="N8" s="149" t="s">
        <v>57</v>
      </c>
    </row>
    <row r="9" spans="2:26" s="152" customFormat="1" ht="45" customHeight="1" x14ac:dyDescent="0.25">
      <c r="B9" s="27" t="s">
        <v>26</v>
      </c>
      <c r="C9" s="27"/>
      <c r="D9" s="27"/>
      <c r="E9" s="27"/>
      <c r="F9" s="27"/>
      <c r="G9" s="27"/>
      <c r="H9" s="27"/>
      <c r="I9" s="27"/>
      <c r="J9" s="27"/>
      <c r="L9" s="27" t="s">
        <v>26</v>
      </c>
      <c r="M9" s="27"/>
      <c r="N9" s="27"/>
    </row>
    <row r="10" spans="2:26" s="15" customFormat="1" ht="45" hidden="1" customHeight="1" x14ac:dyDescent="0.3">
      <c r="B10" s="103">
        <v>2018</v>
      </c>
      <c r="C10" s="104">
        <v>1916114</v>
      </c>
      <c r="D10" s="111">
        <v>2449.6210000000001</v>
      </c>
      <c r="E10" s="184">
        <v>36479</v>
      </c>
      <c r="F10" s="111">
        <v>232.483</v>
      </c>
      <c r="G10" s="184">
        <v>2006</v>
      </c>
      <c r="H10" s="111">
        <v>18.081</v>
      </c>
      <c r="I10" s="184">
        <v>155</v>
      </c>
      <c r="J10" s="111">
        <v>1.8380000000000001</v>
      </c>
      <c r="L10" s="103">
        <v>2018</v>
      </c>
      <c r="M10" s="109" t="s">
        <v>0</v>
      </c>
      <c r="N10" s="127" t="s">
        <v>0</v>
      </c>
    </row>
    <row r="11" spans="2:26" s="15" customFormat="1" ht="45" hidden="1" customHeight="1" x14ac:dyDescent="0.3">
      <c r="B11" s="105">
        <v>2019</v>
      </c>
      <c r="C11" s="106">
        <v>3142565</v>
      </c>
      <c r="D11" s="112">
        <v>3613.002</v>
      </c>
      <c r="E11" s="106">
        <v>39376</v>
      </c>
      <c r="F11" s="112">
        <v>245.3</v>
      </c>
      <c r="G11" s="106">
        <v>2328</v>
      </c>
      <c r="H11" s="112">
        <v>20.443999999999999</v>
      </c>
      <c r="I11" s="106">
        <v>243</v>
      </c>
      <c r="J11" s="112">
        <v>2.8860000000000001</v>
      </c>
      <c r="L11" s="105">
        <v>2019</v>
      </c>
      <c r="M11" s="110" t="s">
        <v>0</v>
      </c>
      <c r="N11" s="128" t="s">
        <v>0</v>
      </c>
    </row>
    <row r="12" spans="2:26" s="15" customFormat="1" ht="45" hidden="1" customHeight="1" x14ac:dyDescent="0.3">
      <c r="B12" s="103">
        <v>2020</v>
      </c>
      <c r="C12" s="104">
        <v>6896365</v>
      </c>
      <c r="D12" s="111">
        <v>5233.682605127</v>
      </c>
      <c r="E12" s="109">
        <v>40204</v>
      </c>
      <c r="F12" s="111">
        <v>239.63538428000001</v>
      </c>
      <c r="G12" s="109">
        <v>2413</v>
      </c>
      <c r="H12" s="111">
        <v>21.913652379999998</v>
      </c>
      <c r="I12" s="109">
        <v>222</v>
      </c>
      <c r="J12" s="111">
        <v>2.7068689500000001</v>
      </c>
      <c r="L12" s="103">
        <v>2020</v>
      </c>
      <c r="M12" s="109">
        <v>7826</v>
      </c>
      <c r="N12" s="127">
        <v>1.036216</v>
      </c>
    </row>
    <row r="13" spans="2:26" s="15" customFormat="1" ht="45" customHeight="1" x14ac:dyDescent="0.3">
      <c r="B13" s="105">
        <v>2021</v>
      </c>
      <c r="C13" s="106">
        <v>9592324</v>
      </c>
      <c r="D13" s="112">
        <v>7130.2939999999999</v>
      </c>
      <c r="E13" s="106">
        <v>50709</v>
      </c>
      <c r="F13" s="112">
        <v>211.27099738632</v>
      </c>
      <c r="G13" s="106">
        <v>2868</v>
      </c>
      <c r="H13" s="112">
        <v>20.635497511600001</v>
      </c>
      <c r="I13" s="110">
        <v>250</v>
      </c>
      <c r="J13" s="112">
        <v>1.7752627346999998</v>
      </c>
      <c r="L13" s="105">
        <v>2021</v>
      </c>
      <c r="M13" s="110">
        <v>635049</v>
      </c>
      <c r="N13" s="128">
        <v>141.985399</v>
      </c>
    </row>
    <row r="14" spans="2:26" s="15" customFormat="1" ht="45" customHeight="1" x14ac:dyDescent="0.3">
      <c r="B14" s="103">
        <v>2022</v>
      </c>
      <c r="C14" s="104">
        <v>10132949</v>
      </c>
      <c r="D14" s="111">
        <v>7922.1361048260005</v>
      </c>
      <c r="E14" s="104">
        <v>56260</v>
      </c>
      <c r="F14" s="111">
        <v>348.33313418</v>
      </c>
      <c r="G14" s="104">
        <v>3035</v>
      </c>
      <c r="H14" s="111">
        <v>29.569948170000004</v>
      </c>
      <c r="I14" s="104">
        <v>388</v>
      </c>
      <c r="J14" s="301">
        <v>3.5520026200000001</v>
      </c>
      <c r="L14" s="103">
        <v>2022</v>
      </c>
      <c r="M14" s="109">
        <v>18131276</v>
      </c>
      <c r="N14" s="127">
        <v>2713.8216809999999</v>
      </c>
    </row>
    <row r="15" spans="2:26" s="15" customFormat="1" ht="45" customHeight="1" x14ac:dyDescent="0.3">
      <c r="B15" s="105" t="s">
        <v>110</v>
      </c>
      <c r="C15" s="108">
        <v>10653502</v>
      </c>
      <c r="D15" s="119">
        <v>8512.9987979880007</v>
      </c>
      <c r="E15" s="108">
        <v>61157</v>
      </c>
      <c r="F15" s="119">
        <v>381.7107030200001</v>
      </c>
      <c r="G15" s="108">
        <v>3522</v>
      </c>
      <c r="H15" s="119">
        <v>33.400210079999994</v>
      </c>
      <c r="I15" s="226">
        <v>478</v>
      </c>
      <c r="J15" s="119">
        <v>4.4871439099999995</v>
      </c>
      <c r="L15" s="105">
        <v>2023</v>
      </c>
      <c r="M15" s="226">
        <v>56771859</v>
      </c>
      <c r="N15" s="128">
        <v>8222.8426870599997</v>
      </c>
      <c r="P15" s="218"/>
    </row>
    <row r="16" spans="2:26" s="15" customFormat="1" ht="45" customHeight="1" x14ac:dyDescent="0.3">
      <c r="B16" s="103">
        <v>2024</v>
      </c>
      <c r="C16" s="104">
        <v>11293852</v>
      </c>
      <c r="D16" s="252">
        <v>9128.0747376859981</v>
      </c>
      <c r="E16" s="104">
        <v>66262</v>
      </c>
      <c r="F16" s="252">
        <v>438.64247355999998</v>
      </c>
      <c r="G16" s="104">
        <v>3508</v>
      </c>
      <c r="H16" s="252">
        <v>32.919825430000003</v>
      </c>
      <c r="I16" s="104">
        <v>430</v>
      </c>
      <c r="J16" s="301">
        <v>3.4723227899999998</v>
      </c>
      <c r="L16" s="103">
        <v>2024</v>
      </c>
      <c r="M16" s="109">
        <v>140742385</v>
      </c>
      <c r="N16" s="127">
        <v>17326.795999999998</v>
      </c>
      <c r="P16" s="218"/>
    </row>
    <row r="17" spans="2:17" s="15" customFormat="1" ht="45" customHeight="1" x14ac:dyDescent="0.3">
      <c r="B17" s="105">
        <v>2025</v>
      </c>
      <c r="C17" s="108">
        <v>12159193</v>
      </c>
      <c r="D17" s="119">
        <v>10006.894755903</v>
      </c>
      <c r="E17" s="108">
        <v>70607</v>
      </c>
      <c r="F17" s="119">
        <v>468.05742312000007</v>
      </c>
      <c r="G17" s="108">
        <v>3758</v>
      </c>
      <c r="H17" s="119">
        <v>34.054094219999996</v>
      </c>
      <c r="I17" s="226">
        <v>446</v>
      </c>
      <c r="J17" s="119">
        <v>4.1266937600000002</v>
      </c>
      <c r="L17" s="105">
        <v>2025</v>
      </c>
      <c r="M17" s="226">
        <v>269962628</v>
      </c>
      <c r="N17" s="128">
        <v>26307.494524467911</v>
      </c>
    </row>
    <row r="18" spans="2:17" s="15" customFormat="1" ht="45" hidden="1" customHeight="1" x14ac:dyDescent="0.35">
      <c r="B18" s="113">
        <v>2022</v>
      </c>
      <c r="C18" s="122"/>
      <c r="D18" s="123"/>
      <c r="E18" s="122"/>
      <c r="F18" s="123"/>
      <c r="G18" s="122"/>
      <c r="H18" s="123"/>
      <c r="I18" s="122"/>
      <c r="J18" s="123"/>
      <c r="L18" s="113">
        <v>2022</v>
      </c>
      <c r="M18" s="114"/>
      <c r="N18" s="115"/>
      <c r="Q18" s="219"/>
    </row>
    <row r="19" spans="2:17" ht="45" hidden="1" customHeight="1" x14ac:dyDescent="0.25">
      <c r="B19" s="116">
        <v>44593</v>
      </c>
      <c r="C19" s="104">
        <v>899076</v>
      </c>
      <c r="D19" s="111">
        <v>607.95528621899996</v>
      </c>
      <c r="E19" s="104">
        <v>4350</v>
      </c>
      <c r="F19" s="111">
        <v>26.167505510000002</v>
      </c>
      <c r="G19" s="104">
        <v>206</v>
      </c>
      <c r="H19" s="111">
        <v>1.9159772500000001</v>
      </c>
      <c r="I19" s="104">
        <v>25</v>
      </c>
      <c r="J19" s="111">
        <v>0.19318511999999999</v>
      </c>
      <c r="K19" s="2"/>
      <c r="L19" s="116">
        <v>44593</v>
      </c>
      <c r="M19" s="109">
        <v>752274</v>
      </c>
      <c r="N19" s="127">
        <v>97.293747631000002</v>
      </c>
    </row>
    <row r="20" spans="2:17" ht="45" hidden="1" customHeight="1" x14ac:dyDescent="0.25">
      <c r="B20" s="117">
        <v>44621</v>
      </c>
      <c r="C20" s="106">
        <v>906053</v>
      </c>
      <c r="D20" s="112">
        <v>702.53852920000008</v>
      </c>
      <c r="E20" s="106">
        <v>4846</v>
      </c>
      <c r="F20" s="112">
        <v>28.944280489999997</v>
      </c>
      <c r="G20" s="106">
        <v>277</v>
      </c>
      <c r="H20" s="112">
        <v>2.6050305599999999</v>
      </c>
      <c r="I20" s="106">
        <v>25</v>
      </c>
      <c r="J20" s="112">
        <v>0.26829143</v>
      </c>
      <c r="K20" s="2"/>
      <c r="L20" s="117">
        <v>44621</v>
      </c>
      <c r="M20" s="110">
        <v>872259</v>
      </c>
      <c r="N20" s="128">
        <v>134.823790688</v>
      </c>
    </row>
    <row r="21" spans="2:17" ht="45" hidden="1" customHeight="1" x14ac:dyDescent="0.25">
      <c r="B21" s="116">
        <v>44652</v>
      </c>
      <c r="C21" s="104">
        <v>865936</v>
      </c>
      <c r="D21" s="111">
        <v>689.68920443900004</v>
      </c>
      <c r="E21" s="104">
        <v>4832</v>
      </c>
      <c r="F21" s="111">
        <v>28.235539800000002</v>
      </c>
      <c r="G21" s="104">
        <v>235</v>
      </c>
      <c r="H21" s="111">
        <v>2.3380763999999998</v>
      </c>
      <c r="I21" s="104">
        <v>29</v>
      </c>
      <c r="J21" s="111">
        <v>0.23648672000000001</v>
      </c>
      <c r="K21" s="2"/>
      <c r="L21" s="116">
        <v>44652</v>
      </c>
      <c r="M21" s="109">
        <v>1059787</v>
      </c>
      <c r="N21" s="127">
        <v>175.21649975400001</v>
      </c>
    </row>
    <row r="22" spans="2:17" ht="45" hidden="1" customHeight="1" x14ac:dyDescent="0.25">
      <c r="B22" s="117">
        <v>44682</v>
      </c>
      <c r="C22" s="106">
        <v>770713</v>
      </c>
      <c r="D22" s="112">
        <v>577.61241389999998</v>
      </c>
      <c r="E22" s="106">
        <v>4040</v>
      </c>
      <c r="F22" s="112">
        <v>26.36906213</v>
      </c>
      <c r="G22" s="106">
        <v>218</v>
      </c>
      <c r="H22" s="112">
        <v>2.2656860000000001</v>
      </c>
      <c r="I22" s="106">
        <v>25</v>
      </c>
      <c r="J22" s="112">
        <v>0.23089964999999998</v>
      </c>
      <c r="K22" s="2"/>
      <c r="L22" s="117">
        <v>44682</v>
      </c>
      <c r="M22" s="110">
        <v>1116988</v>
      </c>
      <c r="N22" s="128">
        <v>158.29224154100001</v>
      </c>
    </row>
    <row r="23" spans="2:17" ht="45" hidden="1" customHeight="1" x14ac:dyDescent="0.25">
      <c r="B23" s="116">
        <v>44713</v>
      </c>
      <c r="C23" s="104">
        <v>798920</v>
      </c>
      <c r="D23" s="111">
        <v>697.99696932000006</v>
      </c>
      <c r="E23" s="104">
        <v>4947</v>
      </c>
      <c r="F23" s="111">
        <v>31.635017229999999</v>
      </c>
      <c r="G23" s="104">
        <v>280</v>
      </c>
      <c r="H23" s="111">
        <v>2.8174679999999999</v>
      </c>
      <c r="I23" s="104">
        <v>41</v>
      </c>
      <c r="J23" s="111">
        <v>0.33334280999999999</v>
      </c>
      <c r="K23" s="2"/>
      <c r="L23" s="116">
        <v>44713</v>
      </c>
      <c r="M23" s="109">
        <v>1292507</v>
      </c>
      <c r="N23" s="127">
        <v>195.930774996</v>
      </c>
    </row>
    <row r="24" spans="2:17" s="15" customFormat="1" ht="45" hidden="1" customHeight="1" x14ac:dyDescent="0.3">
      <c r="B24" s="117">
        <v>44743</v>
      </c>
      <c r="C24" s="106">
        <v>821169</v>
      </c>
      <c r="D24" s="112">
        <v>639.897769971</v>
      </c>
      <c r="E24" s="106">
        <v>4300</v>
      </c>
      <c r="F24" s="112">
        <v>25.962987699999999</v>
      </c>
      <c r="G24" s="106">
        <v>220</v>
      </c>
      <c r="H24" s="112">
        <v>2.6943009399999998</v>
      </c>
      <c r="I24" s="106">
        <v>34</v>
      </c>
      <c r="J24" s="112">
        <v>0.58345332999999999</v>
      </c>
      <c r="K24" s="16"/>
      <c r="L24" s="117">
        <v>44743</v>
      </c>
      <c r="M24" s="110">
        <v>1470120</v>
      </c>
      <c r="N24" s="128">
        <v>228.10517703799999</v>
      </c>
    </row>
    <row r="25" spans="2:17" s="15" customFormat="1" ht="45" hidden="1" customHeight="1" x14ac:dyDescent="0.3">
      <c r="B25" s="116">
        <v>44774</v>
      </c>
      <c r="C25" s="104">
        <v>881843</v>
      </c>
      <c r="D25" s="111">
        <v>692.97044060000007</v>
      </c>
      <c r="E25" s="104">
        <v>4857</v>
      </c>
      <c r="F25" s="111">
        <v>32.692038119999999</v>
      </c>
      <c r="G25" s="104">
        <v>297</v>
      </c>
      <c r="H25" s="111">
        <v>2.6943009399999998</v>
      </c>
      <c r="I25" s="104">
        <v>35</v>
      </c>
      <c r="J25" s="111">
        <v>0.38670654999999998</v>
      </c>
      <c r="K25" s="16"/>
      <c r="L25" s="116">
        <v>44774</v>
      </c>
      <c r="M25" s="109">
        <v>1735766</v>
      </c>
      <c r="N25" s="127">
        <v>282.08506126499998</v>
      </c>
    </row>
    <row r="26" spans="2:17" s="15" customFormat="1" ht="45" hidden="1" customHeight="1" x14ac:dyDescent="0.3">
      <c r="B26" s="117">
        <v>44805</v>
      </c>
      <c r="C26" s="106">
        <v>779845</v>
      </c>
      <c r="D26" s="112">
        <v>650.95114365799998</v>
      </c>
      <c r="E26" s="106">
        <v>4770</v>
      </c>
      <c r="F26" s="112">
        <v>30.913953410000001</v>
      </c>
      <c r="G26" s="106">
        <v>269</v>
      </c>
      <c r="H26" s="112">
        <v>2.9069404900000002</v>
      </c>
      <c r="I26" s="106">
        <v>40</v>
      </c>
      <c r="J26" s="112">
        <v>0.38091174999999999</v>
      </c>
      <c r="K26" s="16"/>
      <c r="L26" s="117">
        <v>44805</v>
      </c>
      <c r="M26" s="110">
        <v>1709922</v>
      </c>
      <c r="N26" s="128">
        <v>276.19202211999999</v>
      </c>
    </row>
    <row r="27" spans="2:17" s="15" customFormat="1" ht="45" hidden="1" customHeight="1" x14ac:dyDescent="0.3">
      <c r="B27" s="116">
        <v>44835</v>
      </c>
      <c r="C27" s="104">
        <v>924270</v>
      </c>
      <c r="D27" s="111">
        <v>701.90608109599998</v>
      </c>
      <c r="E27" s="104">
        <v>5040</v>
      </c>
      <c r="F27" s="111">
        <v>31.670732579999999</v>
      </c>
      <c r="G27" s="104">
        <v>242</v>
      </c>
      <c r="H27" s="111">
        <v>2.33800871</v>
      </c>
      <c r="I27" s="104">
        <v>43</v>
      </c>
      <c r="J27" s="111">
        <v>0.22968992999999999</v>
      </c>
      <c r="K27" s="16"/>
      <c r="L27" s="116">
        <v>44835</v>
      </c>
      <c r="M27" s="109">
        <v>2267025</v>
      </c>
      <c r="N27" s="127">
        <v>344.71649199299998</v>
      </c>
    </row>
    <row r="28" spans="2:17" s="15" customFormat="1" ht="45" hidden="1" customHeight="1" x14ac:dyDescent="0.3">
      <c r="B28" s="117">
        <v>44866</v>
      </c>
      <c r="C28" s="106">
        <v>841195</v>
      </c>
      <c r="D28" s="112">
        <v>663.1230156900001</v>
      </c>
      <c r="E28" s="106">
        <v>5027</v>
      </c>
      <c r="F28" s="112">
        <v>30.53050618</v>
      </c>
      <c r="G28" s="106">
        <v>279</v>
      </c>
      <c r="H28" s="112">
        <v>2.3112329700000003</v>
      </c>
      <c r="I28" s="106">
        <v>36</v>
      </c>
      <c r="J28" s="112">
        <v>0.29850101000000001</v>
      </c>
      <c r="K28" s="16"/>
      <c r="L28" s="117">
        <v>44866</v>
      </c>
      <c r="M28" s="110">
        <v>2244575</v>
      </c>
      <c r="N28" s="128">
        <v>330.11136341000002</v>
      </c>
    </row>
    <row r="29" spans="2:17" s="15" customFormat="1" ht="45" hidden="1" customHeight="1" x14ac:dyDescent="0.3">
      <c r="B29" s="116">
        <v>44896</v>
      </c>
      <c r="C29" s="104">
        <v>879015</v>
      </c>
      <c r="D29" s="111">
        <v>704.51534225099999</v>
      </c>
      <c r="E29" s="104">
        <v>5058</v>
      </c>
      <c r="F29" s="111">
        <v>30.404827309999998</v>
      </c>
      <c r="G29" s="104">
        <v>322</v>
      </c>
      <c r="H29" s="111">
        <v>2.5960439100000001</v>
      </c>
      <c r="I29" s="104">
        <v>27</v>
      </c>
      <c r="J29" s="111">
        <v>0.22323530999999999</v>
      </c>
      <c r="K29" s="16"/>
      <c r="L29" s="116">
        <v>44896</v>
      </c>
      <c r="M29" s="109">
        <v>2690229</v>
      </c>
      <c r="N29" s="127">
        <v>397.19714774800002</v>
      </c>
    </row>
    <row r="30" spans="2:17" s="15" customFormat="1" ht="45" hidden="1" customHeight="1" x14ac:dyDescent="0.3">
      <c r="B30" s="113">
        <v>2023</v>
      </c>
      <c r="C30" s="114"/>
      <c r="D30" s="115"/>
      <c r="E30" s="114"/>
      <c r="F30" s="115"/>
      <c r="G30" s="114"/>
      <c r="H30" s="115"/>
      <c r="I30" s="114"/>
      <c r="J30" s="115"/>
      <c r="K30" s="16"/>
      <c r="L30" s="113">
        <v>2023</v>
      </c>
      <c r="M30" s="114"/>
      <c r="N30" s="115"/>
    </row>
    <row r="31" spans="2:17" s="15" customFormat="1" ht="45" hidden="1" customHeight="1" x14ac:dyDescent="0.3">
      <c r="B31" s="116">
        <v>44927</v>
      </c>
      <c r="C31" s="104">
        <v>869248</v>
      </c>
      <c r="D31" s="111">
        <v>706.21819526800004</v>
      </c>
      <c r="E31" s="104">
        <v>5236</v>
      </c>
      <c r="F31" s="224">
        <v>31.333644460000002</v>
      </c>
      <c r="G31" s="224">
        <v>253</v>
      </c>
      <c r="H31" s="224">
        <v>2.7127627000000003</v>
      </c>
      <c r="I31" s="224">
        <v>34</v>
      </c>
      <c r="J31" s="222">
        <v>0.18926783</v>
      </c>
      <c r="K31" s="16"/>
      <c r="L31" s="116">
        <v>44927</v>
      </c>
      <c r="M31" s="109">
        <v>2887969</v>
      </c>
      <c r="N31" s="127">
        <v>427.79555754900002</v>
      </c>
    </row>
    <row r="32" spans="2:17" s="15" customFormat="1" ht="45" hidden="1" customHeight="1" x14ac:dyDescent="0.3">
      <c r="B32" s="117">
        <v>44958</v>
      </c>
      <c r="C32" s="106">
        <v>814452</v>
      </c>
      <c r="D32" s="112">
        <v>638.89998267099998</v>
      </c>
      <c r="E32" s="106">
        <v>4895</v>
      </c>
      <c r="F32" s="112">
        <v>27.745911789999997</v>
      </c>
      <c r="G32" s="112">
        <v>294</v>
      </c>
      <c r="H32" s="112">
        <v>3.1808389400000001</v>
      </c>
      <c r="I32" s="112">
        <v>39</v>
      </c>
      <c r="J32" s="221">
        <v>0.38523778999999997</v>
      </c>
      <c r="K32" s="16"/>
      <c r="L32" s="117">
        <v>44958</v>
      </c>
      <c r="M32" s="226">
        <v>2765370</v>
      </c>
      <c r="N32" s="128">
        <v>409.80553946200001</v>
      </c>
    </row>
    <row r="33" spans="2:14" s="15" customFormat="1" ht="45" hidden="1" customHeight="1" x14ac:dyDescent="0.3">
      <c r="B33" s="116">
        <v>44987</v>
      </c>
      <c r="C33" s="104">
        <v>915936</v>
      </c>
      <c r="D33" s="111">
        <v>736.21700463299999</v>
      </c>
      <c r="E33" s="104">
        <v>5502</v>
      </c>
      <c r="F33" s="224">
        <v>32.903201729999999</v>
      </c>
      <c r="G33" s="224">
        <v>267</v>
      </c>
      <c r="H33" s="224">
        <v>2.8060960000000001</v>
      </c>
      <c r="I33" s="224">
        <v>34</v>
      </c>
      <c r="J33" s="222">
        <v>0.35867983000000003</v>
      </c>
      <c r="K33" s="16"/>
      <c r="L33" s="116">
        <v>44987</v>
      </c>
      <c r="M33" s="109">
        <v>3490474</v>
      </c>
      <c r="N33" s="127">
        <v>515.74206024599994</v>
      </c>
    </row>
    <row r="34" spans="2:14" s="15" customFormat="1" ht="45" hidden="1" customHeight="1" x14ac:dyDescent="0.3">
      <c r="B34" s="117">
        <v>11780</v>
      </c>
      <c r="C34" s="106">
        <v>887773</v>
      </c>
      <c r="D34" s="112">
        <v>672.02108769500001</v>
      </c>
      <c r="E34" s="106">
        <v>5007</v>
      </c>
      <c r="F34" s="112">
        <v>26.890589800000001</v>
      </c>
      <c r="G34" s="112">
        <v>201</v>
      </c>
      <c r="H34" s="112">
        <v>1.6001189199999999</v>
      </c>
      <c r="I34" s="112">
        <v>35</v>
      </c>
      <c r="J34" s="221">
        <v>0.41537366999999997</v>
      </c>
      <c r="K34" s="16"/>
      <c r="L34" s="117">
        <v>45039</v>
      </c>
      <c r="M34" s="226">
        <v>3494580</v>
      </c>
      <c r="N34" s="128">
        <v>509.92782790899997</v>
      </c>
    </row>
    <row r="35" spans="2:14" s="15" customFormat="1" ht="45" hidden="1" customHeight="1" x14ac:dyDescent="0.3">
      <c r="B35" s="116">
        <v>45069</v>
      </c>
      <c r="C35" s="104">
        <v>925092</v>
      </c>
      <c r="D35" s="111">
        <v>756.87309265199997</v>
      </c>
      <c r="E35" s="104">
        <v>5716</v>
      </c>
      <c r="F35" s="224">
        <v>36.463275580000001</v>
      </c>
      <c r="G35" s="224">
        <v>387</v>
      </c>
      <c r="H35" s="224">
        <v>2.9201891600000001</v>
      </c>
      <c r="I35" s="224">
        <v>47</v>
      </c>
      <c r="J35" s="222">
        <v>0.51839093999999997</v>
      </c>
      <c r="K35" s="16"/>
      <c r="L35" s="116">
        <v>45069</v>
      </c>
      <c r="M35" s="109">
        <v>4130230</v>
      </c>
      <c r="N35" s="127">
        <v>611.75554529299995</v>
      </c>
    </row>
    <row r="36" spans="2:14" s="15" customFormat="1" ht="45" hidden="1" customHeight="1" x14ac:dyDescent="0.3">
      <c r="B36" s="117">
        <v>45100</v>
      </c>
      <c r="C36" s="106">
        <v>885608</v>
      </c>
      <c r="D36" s="112">
        <v>701.31954889100007</v>
      </c>
      <c r="E36" s="106">
        <v>4475</v>
      </c>
      <c r="F36" s="112">
        <v>26.78064075</v>
      </c>
      <c r="G36" s="112">
        <v>282</v>
      </c>
      <c r="H36" s="112">
        <v>3.11338991</v>
      </c>
      <c r="I36" s="112">
        <v>45</v>
      </c>
      <c r="J36" s="221">
        <v>0.36828463</v>
      </c>
      <c r="K36" s="16"/>
      <c r="L36" s="117">
        <v>45100</v>
      </c>
      <c r="M36" s="226">
        <v>4344780</v>
      </c>
      <c r="N36" s="128">
        <v>648.417285214</v>
      </c>
    </row>
    <row r="37" spans="2:14" s="15" customFormat="1" ht="45" hidden="1" customHeight="1" x14ac:dyDescent="0.3">
      <c r="B37" s="116">
        <v>45130</v>
      </c>
      <c r="C37" s="104">
        <v>861540</v>
      </c>
      <c r="D37" s="111">
        <v>724.9413843509999</v>
      </c>
      <c r="E37" s="104">
        <v>5394</v>
      </c>
      <c r="F37" s="224">
        <v>34.931499289999998</v>
      </c>
      <c r="G37" s="224">
        <v>295</v>
      </c>
      <c r="H37" s="224">
        <v>2.57700402</v>
      </c>
      <c r="I37" s="224">
        <v>55</v>
      </c>
      <c r="J37" s="222">
        <v>0.64724086000000003</v>
      </c>
      <c r="K37" s="16"/>
      <c r="L37" s="116">
        <v>45130</v>
      </c>
      <c r="M37" s="109">
        <v>4743974</v>
      </c>
      <c r="N37" s="127">
        <v>723.30956432599999</v>
      </c>
    </row>
    <row r="38" spans="2:14" s="15" customFormat="1" ht="45" hidden="1" customHeight="1" x14ac:dyDescent="0.3">
      <c r="B38" s="117">
        <v>45139</v>
      </c>
      <c r="C38" s="106">
        <v>920459</v>
      </c>
      <c r="D38" s="112">
        <v>741.370447141</v>
      </c>
      <c r="E38" s="106">
        <v>5307</v>
      </c>
      <c r="F38" s="112">
        <v>35.973485060000002</v>
      </c>
      <c r="G38" s="112">
        <v>326</v>
      </c>
      <c r="H38" s="112">
        <v>3.0749919500000003</v>
      </c>
      <c r="I38" s="112">
        <v>53</v>
      </c>
      <c r="J38" s="221">
        <v>0.48861757</v>
      </c>
      <c r="K38" s="16"/>
      <c r="L38" s="117">
        <v>45139</v>
      </c>
      <c r="M38" s="226">
        <v>5557000</v>
      </c>
      <c r="N38" s="128">
        <v>831.74959045100002</v>
      </c>
    </row>
    <row r="39" spans="2:14" s="15" customFormat="1" ht="45" hidden="1" customHeight="1" x14ac:dyDescent="0.3">
      <c r="B39" s="116">
        <v>45170</v>
      </c>
      <c r="C39" s="104">
        <v>736870</v>
      </c>
      <c r="D39" s="111">
        <v>616.96761315900005</v>
      </c>
      <c r="E39" s="104">
        <v>4419</v>
      </c>
      <c r="F39" s="224">
        <v>27.503092129999999</v>
      </c>
      <c r="G39" s="224">
        <v>260</v>
      </c>
      <c r="H39" s="224">
        <v>2.48724838</v>
      </c>
      <c r="I39" s="224">
        <v>34</v>
      </c>
      <c r="J39" s="222">
        <v>0.35311760999999997</v>
      </c>
      <c r="K39" s="16"/>
      <c r="L39" s="116">
        <v>45170</v>
      </c>
      <c r="M39" s="109">
        <v>5664260</v>
      </c>
      <c r="N39" s="127">
        <v>815.00806183000009</v>
      </c>
    </row>
    <row r="40" spans="2:14" s="15" customFormat="1" ht="45" hidden="1" customHeight="1" x14ac:dyDescent="0.3">
      <c r="B40" s="117">
        <v>45200</v>
      </c>
      <c r="C40" s="106">
        <v>1032323</v>
      </c>
      <c r="D40" s="112">
        <v>793.00239220100002</v>
      </c>
      <c r="E40" s="106">
        <v>5414</v>
      </c>
      <c r="F40" s="112">
        <v>35.260145510000001</v>
      </c>
      <c r="G40" s="112">
        <v>318</v>
      </c>
      <c r="H40" s="112">
        <v>3.2230935999999999</v>
      </c>
      <c r="I40" s="112">
        <v>43</v>
      </c>
      <c r="J40" s="221">
        <v>0.39421152000000004</v>
      </c>
      <c r="K40" s="16"/>
      <c r="L40" s="117">
        <v>45200</v>
      </c>
      <c r="M40" s="110">
        <v>6225813</v>
      </c>
      <c r="N40" s="128">
        <v>900.03365478000001</v>
      </c>
    </row>
    <row r="41" spans="2:14" s="15" customFormat="1" ht="45" hidden="1" customHeight="1" x14ac:dyDescent="0.3">
      <c r="B41" s="116">
        <v>45231</v>
      </c>
      <c r="C41" s="104">
        <v>889254</v>
      </c>
      <c r="D41" s="111">
        <v>694.23348086500005</v>
      </c>
      <c r="E41" s="104">
        <v>4704</v>
      </c>
      <c r="F41" s="224">
        <v>31.499152239999997</v>
      </c>
      <c r="G41" s="224">
        <v>303</v>
      </c>
      <c r="H41" s="224">
        <v>2.54461811</v>
      </c>
      <c r="I41" s="224">
        <v>28</v>
      </c>
      <c r="J41" s="222">
        <v>0.15202784</v>
      </c>
      <c r="K41" s="16"/>
      <c r="L41" s="116">
        <v>45231</v>
      </c>
      <c r="M41" s="109">
        <v>6336403</v>
      </c>
      <c r="N41" s="127">
        <v>865.53700000000003</v>
      </c>
    </row>
    <row r="42" spans="2:14" s="15" customFormat="1" ht="45" hidden="1" customHeight="1" x14ac:dyDescent="0.3">
      <c r="B42" s="124">
        <v>45261</v>
      </c>
      <c r="C42" s="125">
        <v>914947</v>
      </c>
      <c r="D42" s="126">
        <v>730.93456846099991</v>
      </c>
      <c r="E42" s="125">
        <v>5088</v>
      </c>
      <c r="F42" s="126">
        <v>34.426064680000003</v>
      </c>
      <c r="G42" s="126">
        <v>336</v>
      </c>
      <c r="H42" s="126">
        <v>3.1598583900000001</v>
      </c>
      <c r="I42" s="126">
        <v>31</v>
      </c>
      <c r="J42" s="223">
        <v>0.21669382000000001</v>
      </c>
      <c r="K42" s="120"/>
      <c r="L42" s="124">
        <v>45283</v>
      </c>
      <c r="M42" s="129">
        <v>7131006</v>
      </c>
      <c r="N42" s="130">
        <v>963.76099999999997</v>
      </c>
    </row>
    <row r="43" spans="2:14" s="15" customFormat="1" ht="45" hidden="1" customHeight="1" x14ac:dyDescent="0.3">
      <c r="B43" s="113">
        <v>2024</v>
      </c>
      <c r="C43" s="114"/>
      <c r="D43" s="115"/>
      <c r="E43" s="114"/>
      <c r="F43" s="115"/>
      <c r="G43" s="114"/>
      <c r="H43" s="115"/>
      <c r="I43" s="114"/>
      <c r="J43" s="115"/>
      <c r="K43" s="16"/>
      <c r="L43" s="113">
        <v>2024</v>
      </c>
      <c r="M43" s="114"/>
      <c r="N43" s="115"/>
    </row>
    <row r="44" spans="2:14" s="15" customFormat="1" ht="45" hidden="1" customHeight="1" x14ac:dyDescent="0.3">
      <c r="B44" s="116">
        <v>45292</v>
      </c>
      <c r="C44" s="104">
        <v>909083</v>
      </c>
      <c r="D44" s="111">
        <v>709.93873768599997</v>
      </c>
      <c r="E44" s="104">
        <v>5714</v>
      </c>
      <c r="F44" s="111">
        <v>33.65447356</v>
      </c>
      <c r="G44" s="104">
        <v>289</v>
      </c>
      <c r="H44" s="111">
        <v>2.5032888799999999</v>
      </c>
      <c r="I44" s="104">
        <v>36</v>
      </c>
      <c r="J44" s="111">
        <v>0.27148348</v>
      </c>
      <c r="K44" s="16"/>
      <c r="L44" s="116">
        <v>45292</v>
      </c>
      <c r="M44" s="109">
        <v>7997718</v>
      </c>
      <c r="N44" s="127">
        <v>1054.0909999999999</v>
      </c>
    </row>
    <row r="45" spans="2:14" s="15" customFormat="1" ht="45" hidden="1" customHeight="1" x14ac:dyDescent="0.3">
      <c r="B45" s="117">
        <v>45323</v>
      </c>
      <c r="C45" s="106">
        <v>893120</v>
      </c>
      <c r="D45" s="112">
        <v>702.24699999999996</v>
      </c>
      <c r="E45" s="106">
        <v>5194</v>
      </c>
      <c r="F45" s="112">
        <v>33.384</v>
      </c>
      <c r="G45" s="106">
        <v>283</v>
      </c>
      <c r="H45" s="112">
        <v>2.7210000000000001</v>
      </c>
      <c r="I45" s="106">
        <v>27</v>
      </c>
      <c r="J45" s="112">
        <v>0.25323361</v>
      </c>
      <c r="K45" s="16"/>
      <c r="L45" s="117">
        <v>45323</v>
      </c>
      <c r="M45" s="110">
        <v>8195374</v>
      </c>
      <c r="N45" s="128">
        <v>1077.768</v>
      </c>
    </row>
    <row r="46" spans="2:14" s="15" customFormat="1" ht="45" hidden="1" customHeight="1" x14ac:dyDescent="0.3">
      <c r="B46" s="116">
        <v>45352</v>
      </c>
      <c r="C46" s="104">
        <v>902064</v>
      </c>
      <c r="D46" s="208">
        <v>736.67899999999997</v>
      </c>
      <c r="E46" s="104">
        <v>5223</v>
      </c>
      <c r="F46" s="208">
        <v>33.587000000000003</v>
      </c>
      <c r="G46" s="104">
        <v>279</v>
      </c>
      <c r="H46" s="208">
        <v>2.6619999999999999</v>
      </c>
      <c r="I46" s="104">
        <v>29</v>
      </c>
      <c r="J46" s="208">
        <v>0.22900000000000001</v>
      </c>
      <c r="K46" s="120"/>
      <c r="L46" s="116">
        <v>45352</v>
      </c>
      <c r="M46" s="109">
        <v>9135397</v>
      </c>
      <c r="N46" s="127">
        <v>1208.325</v>
      </c>
    </row>
    <row r="47" spans="2:14" s="15" customFormat="1" ht="45" hidden="1" customHeight="1" x14ac:dyDescent="0.3">
      <c r="B47" s="117">
        <v>45383</v>
      </c>
      <c r="C47" s="106">
        <v>969179</v>
      </c>
      <c r="D47" s="112">
        <v>755.12699999999995</v>
      </c>
      <c r="E47" s="106">
        <v>5724</v>
      </c>
      <c r="F47" s="112">
        <v>34.323</v>
      </c>
      <c r="G47" s="106">
        <v>261</v>
      </c>
      <c r="H47" s="112">
        <v>2.61</v>
      </c>
      <c r="I47" s="106">
        <v>34</v>
      </c>
      <c r="J47" s="112">
        <v>0.309</v>
      </c>
      <c r="K47" s="210"/>
      <c r="L47" s="117">
        <v>45383</v>
      </c>
      <c r="M47" s="110">
        <v>9850247</v>
      </c>
      <c r="N47" s="128">
        <v>1280.482</v>
      </c>
    </row>
    <row r="48" spans="2:14" s="15" customFormat="1" ht="45" hidden="1" customHeight="1" x14ac:dyDescent="0.3">
      <c r="B48" s="116">
        <v>45413</v>
      </c>
      <c r="C48" s="104">
        <v>969270</v>
      </c>
      <c r="D48" s="217">
        <v>752.02599999999995</v>
      </c>
      <c r="E48" s="104">
        <v>5138</v>
      </c>
      <c r="F48" s="217">
        <v>35.804000000000002</v>
      </c>
      <c r="G48" s="104">
        <v>308</v>
      </c>
      <c r="H48" s="217">
        <v>2.706</v>
      </c>
      <c r="I48" s="104">
        <v>44</v>
      </c>
      <c r="J48" s="217">
        <v>0.442</v>
      </c>
      <c r="K48" s="120"/>
      <c r="L48" s="116">
        <v>45413</v>
      </c>
      <c r="M48" s="109">
        <v>10981675</v>
      </c>
      <c r="N48" s="127">
        <v>1378.048</v>
      </c>
    </row>
    <row r="49" spans="2:14" s="15" customFormat="1" ht="45" hidden="1" customHeight="1" x14ac:dyDescent="0.3">
      <c r="B49" s="117">
        <v>45444</v>
      </c>
      <c r="C49" s="106">
        <v>885060</v>
      </c>
      <c r="D49" s="112">
        <v>696.91600000000005</v>
      </c>
      <c r="E49" s="106">
        <v>4670</v>
      </c>
      <c r="F49" s="112">
        <v>31.381</v>
      </c>
      <c r="G49" s="106">
        <v>246</v>
      </c>
      <c r="H49" s="112">
        <v>2.3039999999999998</v>
      </c>
      <c r="I49" s="106">
        <v>31</v>
      </c>
      <c r="J49" s="112">
        <v>0.23300000000000001</v>
      </c>
      <c r="K49" s="210"/>
      <c r="L49" s="117">
        <v>45444</v>
      </c>
      <c r="M49" s="110">
        <v>10933732</v>
      </c>
      <c r="N49" s="128">
        <v>1389.306</v>
      </c>
    </row>
    <row r="50" spans="2:14" s="15" customFormat="1" ht="45" hidden="1" customHeight="1" x14ac:dyDescent="0.3">
      <c r="B50" s="116">
        <v>45474</v>
      </c>
      <c r="C50" s="104">
        <v>1003212</v>
      </c>
      <c r="D50" s="236">
        <v>841.60199999999998</v>
      </c>
      <c r="E50" s="104">
        <v>6208</v>
      </c>
      <c r="F50" s="236">
        <v>41.335999999999999</v>
      </c>
      <c r="G50" s="104">
        <v>318</v>
      </c>
      <c r="H50" s="236">
        <v>3.254</v>
      </c>
      <c r="I50" s="104">
        <v>34</v>
      </c>
      <c r="J50" s="236">
        <v>0.26900000000000002</v>
      </c>
      <c r="K50" s="16"/>
      <c r="L50" s="116">
        <f>B50</f>
        <v>45474</v>
      </c>
      <c r="M50" s="109">
        <v>12547476</v>
      </c>
      <c r="N50" s="127">
        <v>1596.278</v>
      </c>
    </row>
    <row r="51" spans="2:14" s="15" customFormat="1" ht="45" hidden="1" customHeight="1" x14ac:dyDescent="0.3">
      <c r="B51" s="117">
        <v>45505</v>
      </c>
      <c r="C51" s="106">
        <v>917966</v>
      </c>
      <c r="D51" s="112">
        <v>764.28899999999999</v>
      </c>
      <c r="E51" s="106">
        <v>5318</v>
      </c>
      <c r="F51" s="112">
        <v>40.959000000000003</v>
      </c>
      <c r="G51" s="106">
        <v>279</v>
      </c>
      <c r="H51" s="112">
        <v>3.03353655</v>
      </c>
      <c r="I51" s="106">
        <v>42</v>
      </c>
      <c r="J51" s="221">
        <v>0.31060569999999998</v>
      </c>
      <c r="K51" s="16"/>
      <c r="L51" s="117">
        <v>45505</v>
      </c>
      <c r="M51" s="226">
        <v>12916484</v>
      </c>
      <c r="N51" s="128">
        <v>1617.105</v>
      </c>
    </row>
    <row r="52" spans="2:14" s="15" customFormat="1" ht="45" hidden="1" customHeight="1" x14ac:dyDescent="0.3">
      <c r="B52" s="116">
        <v>45536</v>
      </c>
      <c r="C52" s="104">
        <v>878467</v>
      </c>
      <c r="D52" s="238">
        <v>753.43700000000001</v>
      </c>
      <c r="E52" s="104">
        <v>5530</v>
      </c>
      <c r="F52" s="238">
        <v>37.021999999999998</v>
      </c>
      <c r="G52" s="104">
        <v>304</v>
      </c>
      <c r="H52" s="238">
        <v>2.9689999999999999</v>
      </c>
      <c r="I52" s="104">
        <v>40</v>
      </c>
      <c r="J52" s="238">
        <v>0.248</v>
      </c>
      <c r="K52" s="16"/>
      <c r="L52" s="116">
        <f>B52</f>
        <v>45536</v>
      </c>
      <c r="M52" s="109">
        <v>12930412</v>
      </c>
      <c r="N52" s="127">
        <v>1590.854</v>
      </c>
    </row>
    <row r="53" spans="2:14" s="15" customFormat="1" ht="45" hidden="1" customHeight="1" x14ac:dyDescent="0.3">
      <c r="B53" s="117">
        <v>45566</v>
      </c>
      <c r="C53" s="106">
        <v>1056388</v>
      </c>
      <c r="D53" s="112">
        <v>830.71199999999999</v>
      </c>
      <c r="E53" s="106">
        <v>6564</v>
      </c>
      <c r="F53" s="112">
        <v>42.072000000000003</v>
      </c>
      <c r="G53" s="106">
        <v>320</v>
      </c>
      <c r="H53" s="112">
        <v>3.0710000000000002</v>
      </c>
      <c r="I53" s="106">
        <v>50</v>
      </c>
      <c r="J53" s="112">
        <v>0.38300000000000001</v>
      </c>
      <c r="K53" s="16"/>
      <c r="L53" s="117">
        <f>B53</f>
        <v>45566</v>
      </c>
      <c r="M53" s="226">
        <v>14452971</v>
      </c>
      <c r="N53" s="128">
        <v>1687.097</v>
      </c>
    </row>
    <row r="54" spans="2:14" s="15" customFormat="1" ht="45" hidden="1" customHeight="1" x14ac:dyDescent="0.3">
      <c r="B54" s="116">
        <v>45597</v>
      </c>
      <c r="C54" s="104">
        <v>888456</v>
      </c>
      <c r="D54" s="251">
        <v>715.28399999999999</v>
      </c>
      <c r="E54" s="104">
        <v>5179</v>
      </c>
      <c r="F54" s="251">
        <v>33.658999999999999</v>
      </c>
      <c r="G54" s="104">
        <v>285</v>
      </c>
      <c r="H54" s="251">
        <v>2.2989999999999999</v>
      </c>
      <c r="I54" s="104">
        <v>30</v>
      </c>
      <c r="J54" s="251">
        <v>0.27100000000000002</v>
      </c>
      <c r="K54" s="16"/>
      <c r="L54" s="116">
        <f>B54</f>
        <v>45597</v>
      </c>
      <c r="M54" s="109">
        <v>14551375</v>
      </c>
      <c r="N54" s="127">
        <v>1619.3309999999999</v>
      </c>
    </row>
    <row r="55" spans="2:14" s="15" customFormat="1" ht="45" hidden="1" customHeight="1" x14ac:dyDescent="0.3">
      <c r="B55" s="124">
        <v>45627</v>
      </c>
      <c r="C55" s="125">
        <v>1021587</v>
      </c>
      <c r="D55" s="126">
        <v>869.81700000000001</v>
      </c>
      <c r="E55" s="125">
        <v>5800</v>
      </c>
      <c r="F55" s="126">
        <v>41.460999999999999</v>
      </c>
      <c r="G55" s="125">
        <v>336</v>
      </c>
      <c r="H55" s="126">
        <v>2.7869999999999999</v>
      </c>
      <c r="I55" s="125">
        <v>33</v>
      </c>
      <c r="J55" s="126">
        <v>0.253</v>
      </c>
      <c r="K55" s="16"/>
      <c r="L55" s="124">
        <f>B55</f>
        <v>45627</v>
      </c>
      <c r="M55" s="254">
        <v>16249524</v>
      </c>
      <c r="N55" s="130">
        <v>1828.1110000000001</v>
      </c>
    </row>
    <row r="56" spans="2:14" s="15" customFormat="1" ht="45" customHeight="1" x14ac:dyDescent="0.3">
      <c r="B56" s="113">
        <v>2025</v>
      </c>
      <c r="C56" s="114"/>
      <c r="D56" s="115"/>
      <c r="E56" s="114"/>
      <c r="F56" s="115"/>
      <c r="G56" s="114"/>
      <c r="H56" s="115"/>
      <c r="I56" s="114"/>
      <c r="J56" s="115"/>
      <c r="K56" s="16"/>
      <c r="L56" s="113">
        <v>2025</v>
      </c>
      <c r="M56" s="114"/>
      <c r="N56" s="115"/>
    </row>
    <row r="57" spans="2:14" s="15" customFormat="1" ht="45" hidden="1" customHeight="1" x14ac:dyDescent="0.3">
      <c r="B57" s="116">
        <v>45658</v>
      </c>
      <c r="C57" s="104">
        <v>935633</v>
      </c>
      <c r="D57" s="264">
        <v>767.16200000000003</v>
      </c>
      <c r="E57" s="104">
        <v>5986</v>
      </c>
      <c r="F57" s="264">
        <v>38.317</v>
      </c>
      <c r="G57" s="104">
        <v>372</v>
      </c>
      <c r="H57" s="264">
        <v>2.9569999999999999</v>
      </c>
      <c r="I57" s="104">
        <v>35</v>
      </c>
      <c r="J57" s="264">
        <v>0.32400000000000001</v>
      </c>
      <c r="K57" s="16"/>
      <c r="L57" s="116">
        <v>45658</v>
      </c>
      <c r="M57" s="109">
        <v>16725771</v>
      </c>
      <c r="N57" s="127">
        <v>1803.539</v>
      </c>
    </row>
    <row r="58" spans="2:14" s="15" customFormat="1" ht="45" hidden="1" customHeight="1" x14ac:dyDescent="0.3">
      <c r="B58" s="117">
        <v>45689</v>
      </c>
      <c r="C58" s="106">
        <v>981888</v>
      </c>
      <c r="D58" s="112">
        <v>782.81299999999999</v>
      </c>
      <c r="E58" s="106">
        <v>5710</v>
      </c>
      <c r="F58" s="112">
        <v>37.737000000000002</v>
      </c>
      <c r="G58" s="106">
        <v>304</v>
      </c>
      <c r="H58" s="112">
        <v>2.657</v>
      </c>
      <c r="I58" s="106">
        <v>37</v>
      </c>
      <c r="J58" s="112">
        <v>0.41099999999999998</v>
      </c>
      <c r="K58" s="16"/>
      <c r="L58" s="117">
        <f>B58</f>
        <v>45689</v>
      </c>
      <c r="M58" s="106">
        <v>15786184</v>
      </c>
      <c r="N58" s="112">
        <v>1708.4639999999999</v>
      </c>
    </row>
    <row r="59" spans="2:14" s="15" customFormat="1" ht="45" hidden="1" customHeight="1" x14ac:dyDescent="0.3">
      <c r="B59" s="116">
        <v>45717</v>
      </c>
      <c r="C59" s="104">
        <v>1058733</v>
      </c>
      <c r="D59" s="266">
        <v>864.59375684200018</v>
      </c>
      <c r="E59" s="104">
        <v>5222</v>
      </c>
      <c r="F59" s="266">
        <v>36.961189599999997</v>
      </c>
      <c r="G59" s="104">
        <v>327</v>
      </c>
      <c r="H59" s="266">
        <v>3.2664568800000002</v>
      </c>
      <c r="I59" s="104">
        <v>35</v>
      </c>
      <c r="J59" s="266">
        <v>0.38197742000000007</v>
      </c>
      <c r="K59" s="120"/>
      <c r="L59" s="116">
        <v>45717</v>
      </c>
      <c r="M59" s="109">
        <v>19405622</v>
      </c>
      <c r="N59" s="127">
        <v>2100.136200554</v>
      </c>
    </row>
    <row r="60" spans="2:14" s="15" customFormat="1" ht="45" hidden="1" customHeight="1" x14ac:dyDescent="0.3">
      <c r="B60" s="117">
        <v>45748</v>
      </c>
      <c r="C60" s="106">
        <v>928612</v>
      </c>
      <c r="D60" s="112">
        <v>781.76925595700004</v>
      </c>
      <c r="E60" s="106">
        <v>6156</v>
      </c>
      <c r="F60" s="112">
        <v>38.921701570000003</v>
      </c>
      <c r="G60" s="106">
        <v>292</v>
      </c>
      <c r="H60" s="112">
        <v>2.61972541</v>
      </c>
      <c r="I60" s="106">
        <v>24</v>
      </c>
      <c r="J60" s="112">
        <v>0.16103288000000002</v>
      </c>
      <c r="K60" s="210"/>
      <c r="L60" s="117">
        <v>45748</v>
      </c>
      <c r="M60" s="110">
        <v>18511375</v>
      </c>
      <c r="N60" s="128">
        <v>1952.62704962818</v>
      </c>
    </row>
    <row r="61" spans="2:14" s="15" customFormat="1" ht="45" hidden="1" customHeight="1" x14ac:dyDescent="0.3">
      <c r="B61" s="116">
        <v>45778</v>
      </c>
      <c r="C61" s="104">
        <v>971941</v>
      </c>
      <c r="D61" s="276">
        <v>791.71398248100002</v>
      </c>
      <c r="E61" s="104">
        <v>6153</v>
      </c>
      <c r="F61" s="276">
        <v>39.022751340000006</v>
      </c>
      <c r="G61" s="104">
        <v>305</v>
      </c>
      <c r="H61" s="276">
        <v>2.8435903799999998</v>
      </c>
      <c r="I61" s="104">
        <v>33</v>
      </c>
      <c r="J61" s="276">
        <v>0.40502728999999998</v>
      </c>
      <c r="K61" s="120"/>
      <c r="L61" s="116">
        <v>45778</v>
      </c>
      <c r="M61" s="109">
        <v>21941156</v>
      </c>
      <c r="N61" s="127">
        <v>2179.19137167913</v>
      </c>
    </row>
    <row r="62" spans="2:14" s="15" customFormat="1" ht="45" hidden="1" customHeight="1" x14ac:dyDescent="0.3">
      <c r="B62" s="117">
        <v>45809</v>
      </c>
      <c r="C62" s="106">
        <v>966333</v>
      </c>
      <c r="D62" s="112">
        <v>780.25015040000005</v>
      </c>
      <c r="E62" s="106">
        <v>4927</v>
      </c>
      <c r="F62" s="112">
        <v>32.554156299999995</v>
      </c>
      <c r="G62" s="106">
        <v>247</v>
      </c>
      <c r="H62" s="112">
        <v>2.4565653499999995</v>
      </c>
      <c r="I62" s="106">
        <v>29</v>
      </c>
      <c r="J62" s="112">
        <v>0.35791314000000002</v>
      </c>
      <c r="K62" s="210"/>
      <c r="L62" s="117">
        <v>45809</v>
      </c>
      <c r="M62" s="110">
        <v>21074636</v>
      </c>
      <c r="N62" s="128">
        <v>2124.7419462228499</v>
      </c>
    </row>
    <row r="63" spans="2:14" s="15" customFormat="1" ht="45" hidden="1" customHeight="1" x14ac:dyDescent="0.3">
      <c r="B63" s="116">
        <v>45839</v>
      </c>
      <c r="C63" s="104">
        <v>1048329</v>
      </c>
      <c r="D63" s="298">
        <v>903.258777872</v>
      </c>
      <c r="E63" s="104">
        <v>6215</v>
      </c>
      <c r="F63" s="298">
        <v>40.253002950000003</v>
      </c>
      <c r="G63" s="104">
        <v>356</v>
      </c>
      <c r="H63" s="298">
        <v>3.3471103200000001</v>
      </c>
      <c r="I63" s="104">
        <v>45</v>
      </c>
      <c r="J63" s="298">
        <v>0.43396134000000003</v>
      </c>
      <c r="K63" s="120"/>
      <c r="L63" s="116">
        <f>B63</f>
        <v>45839</v>
      </c>
      <c r="M63" s="109">
        <v>24456272</v>
      </c>
      <c r="N63" s="127">
        <v>2448.4987206518899</v>
      </c>
    </row>
    <row r="64" spans="2:14" s="15" customFormat="1" ht="45" hidden="1" customHeight="1" x14ac:dyDescent="0.3">
      <c r="B64" s="117">
        <v>45870</v>
      </c>
      <c r="C64" s="106">
        <v>1005301</v>
      </c>
      <c r="D64" s="112">
        <v>848.99716427899978</v>
      </c>
      <c r="E64" s="106">
        <v>5974</v>
      </c>
      <c r="F64" s="112">
        <v>42.443479950000004</v>
      </c>
      <c r="G64" s="106">
        <v>305</v>
      </c>
      <c r="H64" s="112">
        <v>2.8597194199999998</v>
      </c>
      <c r="I64" s="106">
        <v>35</v>
      </c>
      <c r="J64" s="112">
        <v>0.27637586000000003</v>
      </c>
      <c r="K64" s="120"/>
      <c r="L64" s="117">
        <v>45870</v>
      </c>
      <c r="M64" s="226">
        <v>25211461</v>
      </c>
      <c r="N64" s="128">
        <v>2454.45190674077</v>
      </c>
    </row>
    <row r="65" spans="2:14" s="15" customFormat="1" ht="45" customHeight="1" x14ac:dyDescent="0.3">
      <c r="B65" s="116">
        <v>45901</v>
      </c>
      <c r="C65" s="104">
        <v>1005068</v>
      </c>
      <c r="D65" s="299">
        <v>858.3791317790002</v>
      </c>
      <c r="E65" s="104">
        <v>5367</v>
      </c>
      <c r="F65" s="299">
        <v>39.809519280000011</v>
      </c>
      <c r="G65" s="104">
        <v>328</v>
      </c>
      <c r="H65" s="299">
        <v>3.11635822</v>
      </c>
      <c r="I65" s="104">
        <v>53</v>
      </c>
      <c r="J65" s="299">
        <v>0.35938433999999997</v>
      </c>
      <c r="K65" s="120"/>
      <c r="L65" s="116">
        <f t="shared" ref="L65:L70" si="0">B65</f>
        <v>45901</v>
      </c>
      <c r="M65" s="109">
        <v>25077351</v>
      </c>
      <c r="N65" s="127">
        <v>2424.4505078985499</v>
      </c>
    </row>
    <row r="66" spans="2:14" s="15" customFormat="1" ht="45" customHeight="1" x14ac:dyDescent="0.3">
      <c r="B66" s="117">
        <v>45931</v>
      </c>
      <c r="C66" s="106">
        <v>1039893</v>
      </c>
      <c r="D66" s="112">
        <v>871.714599819</v>
      </c>
      <c r="E66" s="106">
        <v>6250</v>
      </c>
      <c r="F66" s="112">
        <v>40.614343259999991</v>
      </c>
      <c r="G66" s="106">
        <v>332</v>
      </c>
      <c r="H66" s="112">
        <v>2.7652788099999994</v>
      </c>
      <c r="I66" s="106">
        <v>42</v>
      </c>
      <c r="J66" s="112">
        <v>0.38626157</v>
      </c>
      <c r="K66" s="210"/>
      <c r="L66" s="117">
        <f t="shared" si="0"/>
        <v>45931</v>
      </c>
      <c r="M66" s="226">
        <v>26718223</v>
      </c>
      <c r="N66" s="128">
        <v>2411.2069316109701</v>
      </c>
    </row>
    <row r="67" spans="2:14" s="15" customFormat="1" ht="45" customHeight="1" x14ac:dyDescent="0.3">
      <c r="B67" s="116">
        <v>45962</v>
      </c>
      <c r="C67" s="104">
        <v>1024669</v>
      </c>
      <c r="D67" s="300">
        <v>817.59978101399986</v>
      </c>
      <c r="E67" s="104">
        <v>6350</v>
      </c>
      <c r="F67" s="300">
        <v>40.216394410000007</v>
      </c>
      <c r="G67" s="104">
        <v>283</v>
      </c>
      <c r="H67" s="300">
        <v>2.6523867800000001</v>
      </c>
      <c r="I67" s="104">
        <v>37</v>
      </c>
      <c r="J67" s="300">
        <v>0.29477529000000002</v>
      </c>
      <c r="K67" s="16"/>
      <c r="L67" s="116">
        <f t="shared" si="0"/>
        <v>45962</v>
      </c>
      <c r="M67" s="109">
        <v>26453623</v>
      </c>
      <c r="N67" s="127">
        <v>2254.3278864457598</v>
      </c>
    </row>
    <row r="68" spans="2:14" s="15" customFormat="1" ht="45" customHeight="1" x14ac:dyDescent="0.3">
      <c r="B68" s="124">
        <v>45992</v>
      </c>
      <c r="C68" s="125">
        <v>1192793</v>
      </c>
      <c r="D68" s="126">
        <v>938.64315545999989</v>
      </c>
      <c r="E68" s="125">
        <v>6297</v>
      </c>
      <c r="F68" s="126">
        <v>41.206884460000005</v>
      </c>
      <c r="G68" s="125">
        <v>307</v>
      </c>
      <c r="H68" s="126">
        <v>2.5129026500000005</v>
      </c>
      <c r="I68" s="125">
        <v>41</v>
      </c>
      <c r="J68" s="126">
        <v>0.33498463000000001</v>
      </c>
      <c r="K68" s="210"/>
      <c r="L68" s="124">
        <f t="shared" si="0"/>
        <v>45992</v>
      </c>
      <c r="M68" s="254">
        <v>28600954</v>
      </c>
      <c r="N68" s="130">
        <v>2445.85900303581</v>
      </c>
    </row>
    <row r="69" spans="2:14" s="15" customFormat="1" ht="45" customHeight="1" x14ac:dyDescent="0.3">
      <c r="B69" s="113">
        <v>2026</v>
      </c>
      <c r="C69" s="114"/>
      <c r="D69" s="115"/>
      <c r="E69" s="114"/>
      <c r="F69" s="115"/>
      <c r="G69" s="114"/>
      <c r="H69" s="115"/>
      <c r="I69" s="114"/>
      <c r="J69" s="115"/>
      <c r="K69" s="16"/>
      <c r="L69" s="113">
        <f t="shared" si="0"/>
        <v>2026</v>
      </c>
      <c r="M69" s="114"/>
      <c r="N69" s="115"/>
    </row>
    <row r="70" spans="2:14" s="15" customFormat="1" ht="45" customHeight="1" x14ac:dyDescent="0.3">
      <c r="B70" s="116">
        <v>46023</v>
      </c>
      <c r="C70" s="104">
        <v>1033065</v>
      </c>
      <c r="D70" s="303">
        <v>861.99151829999994</v>
      </c>
      <c r="E70" s="104">
        <v>5923</v>
      </c>
      <c r="F70" s="303">
        <v>38.847712109999996</v>
      </c>
      <c r="G70" s="104">
        <v>264</v>
      </c>
      <c r="H70" s="303">
        <v>2.4682782699999999</v>
      </c>
      <c r="I70" s="104">
        <v>28</v>
      </c>
      <c r="J70" s="303">
        <v>0.23773679</v>
      </c>
      <c r="K70" s="120"/>
      <c r="L70" s="116">
        <f t="shared" si="0"/>
        <v>46023</v>
      </c>
      <c r="M70" s="109">
        <v>29530275</v>
      </c>
      <c r="N70" s="127">
        <v>2482.30187203387</v>
      </c>
    </row>
    <row r="71" spans="2:14" s="15" customFormat="1" ht="45" customHeight="1" x14ac:dyDescent="0.3">
      <c r="B71" s="117">
        <v>46054</v>
      </c>
      <c r="C71" s="106">
        <v>1077903</v>
      </c>
      <c r="D71" s="112">
        <v>886.2688667000001</v>
      </c>
      <c r="E71" s="106">
        <v>5442</v>
      </c>
      <c r="F71" s="112">
        <v>37.916402600000005</v>
      </c>
      <c r="G71" s="106">
        <v>292</v>
      </c>
      <c r="H71" s="112">
        <v>2.8127105299999999</v>
      </c>
      <c r="I71" s="106">
        <v>31</v>
      </c>
      <c r="J71" s="112">
        <v>0.28189915999999998</v>
      </c>
      <c r="K71" s="120"/>
      <c r="L71" s="117">
        <f t="shared" ref="L71:L76" si="1">B71</f>
        <v>46054</v>
      </c>
      <c r="M71" s="106">
        <v>27420815</v>
      </c>
      <c r="N71" s="112">
        <v>2345.6441062947501</v>
      </c>
    </row>
    <row r="72" spans="2:14" s="15" customFormat="1" ht="45" customHeight="1" x14ac:dyDescent="0.3">
      <c r="B72" s="116">
        <v>46082</v>
      </c>
      <c r="C72" s="104">
        <v>1124087</v>
      </c>
      <c r="D72" s="304">
        <v>936.93420620000006</v>
      </c>
      <c r="E72" s="104">
        <v>5518</v>
      </c>
      <c r="F72" s="304">
        <v>35.729509790000002</v>
      </c>
      <c r="G72" s="104">
        <v>272</v>
      </c>
      <c r="H72" s="304">
        <v>2.4834521299999999</v>
      </c>
      <c r="I72" s="104">
        <v>44</v>
      </c>
      <c r="J72" s="304">
        <v>0.32292320000000002</v>
      </c>
      <c r="K72" s="120"/>
      <c r="L72" s="116">
        <f t="shared" si="1"/>
        <v>46082</v>
      </c>
      <c r="M72" s="109">
        <v>31770731</v>
      </c>
      <c r="N72" s="127">
        <v>2674.2187602148801</v>
      </c>
    </row>
    <row r="73" spans="2:14" s="15" customFormat="1" ht="45" customHeight="1" x14ac:dyDescent="0.3">
      <c r="B73" s="117">
        <v>46113</v>
      </c>
      <c r="C73" s="106">
        <v>1067196</v>
      </c>
      <c r="D73" s="112">
        <v>895.94790839999996</v>
      </c>
      <c r="E73" s="106">
        <v>5754</v>
      </c>
      <c r="F73" s="112">
        <v>36.2002886</v>
      </c>
      <c r="G73" s="106">
        <v>249</v>
      </c>
      <c r="H73" s="112">
        <v>2.39553006</v>
      </c>
      <c r="I73" s="106">
        <v>35</v>
      </c>
      <c r="J73" s="112">
        <v>0.22626919000000001</v>
      </c>
      <c r="K73" s="210"/>
      <c r="L73" s="117">
        <f t="shared" si="1"/>
        <v>46113</v>
      </c>
      <c r="M73" s="110">
        <v>32621783</v>
      </c>
      <c r="N73" s="128">
        <v>2488.3136344651398</v>
      </c>
    </row>
    <row r="74" spans="2:14" s="15" customFormat="1" ht="45" customHeight="1" x14ac:dyDescent="0.3">
      <c r="B74" s="116">
        <v>46143</v>
      </c>
      <c r="C74" s="104">
        <v>1150255</v>
      </c>
      <c r="D74" s="312">
        <v>907.53323979999993</v>
      </c>
      <c r="E74" s="104">
        <v>5876</v>
      </c>
      <c r="F74" s="312">
        <v>37.792997060000005</v>
      </c>
      <c r="G74" s="104">
        <v>301</v>
      </c>
      <c r="H74" s="312">
        <v>2.8112640299999998</v>
      </c>
      <c r="I74" s="104">
        <v>39</v>
      </c>
      <c r="J74" s="312">
        <v>0.27274952000000002</v>
      </c>
      <c r="K74" s="210"/>
      <c r="L74" s="116">
        <f t="shared" si="1"/>
        <v>46143</v>
      </c>
      <c r="M74" s="109">
        <v>36411855</v>
      </c>
      <c r="N74" s="127">
        <v>2829.9926764059401</v>
      </c>
    </row>
    <row r="75" spans="2:14" s="15" customFormat="1" ht="45" customHeight="1" x14ac:dyDescent="0.3">
      <c r="B75" s="117">
        <v>46174</v>
      </c>
      <c r="C75" s="106">
        <v>1067915</v>
      </c>
      <c r="D75" s="112">
        <v>942.95893698999987</v>
      </c>
      <c r="E75" s="106">
        <v>5699</v>
      </c>
      <c r="F75" s="112">
        <v>41.705666579999992</v>
      </c>
      <c r="G75" s="106">
        <v>348</v>
      </c>
      <c r="H75" s="112">
        <v>3.0720218100000007</v>
      </c>
      <c r="I75" s="106">
        <v>39</v>
      </c>
      <c r="J75" s="112">
        <v>0.38753332000000001</v>
      </c>
      <c r="K75" s="210"/>
      <c r="L75" s="117">
        <f t="shared" si="1"/>
        <v>46174</v>
      </c>
      <c r="M75" s="110">
        <v>35754861</v>
      </c>
      <c r="N75" s="128">
        <v>2820.10198523496</v>
      </c>
    </row>
    <row r="76" spans="2:14" s="15" customFormat="1" ht="45" customHeight="1" x14ac:dyDescent="0.3">
      <c r="B76" s="116">
        <v>46204</v>
      </c>
      <c r="C76" s="104">
        <v>1083685</v>
      </c>
      <c r="D76" s="313">
        <v>949.32867005999981</v>
      </c>
      <c r="E76" s="104">
        <v>6255</v>
      </c>
      <c r="F76" s="313">
        <v>41.426933760000004</v>
      </c>
      <c r="G76" s="104">
        <v>292</v>
      </c>
      <c r="H76" s="313">
        <v>2.6675393299999999</v>
      </c>
      <c r="I76" s="104">
        <v>37</v>
      </c>
      <c r="J76" s="313">
        <v>0.35024893000000001</v>
      </c>
      <c r="K76" s="120"/>
      <c r="L76" s="116">
        <f t="shared" si="1"/>
        <v>46204</v>
      </c>
      <c r="M76" s="109">
        <v>40010926</v>
      </c>
      <c r="N76" s="127">
        <v>3087.0537222886501</v>
      </c>
    </row>
    <row r="77" spans="2:14" s="15" customFormat="1" ht="45" customHeight="1" x14ac:dyDescent="0.3">
      <c r="B77" s="117">
        <v>46235</v>
      </c>
      <c r="C77" s="106">
        <v>1035455</v>
      </c>
      <c r="D77" s="112">
        <v>938.92391669199992</v>
      </c>
      <c r="E77" s="106">
        <v>6065</v>
      </c>
      <c r="F77" s="112">
        <v>43.400705389999992</v>
      </c>
      <c r="G77" s="106">
        <v>330</v>
      </c>
      <c r="H77" s="112">
        <v>2.9025960400000002</v>
      </c>
      <c r="I77" s="106">
        <v>53</v>
      </c>
      <c r="J77" s="112">
        <v>0.47777070000000005</v>
      </c>
      <c r="K77" s="120"/>
      <c r="L77" s="117">
        <v>46235</v>
      </c>
      <c r="M77" s="226">
        <v>41666455</v>
      </c>
      <c r="N77" s="128">
        <v>3197.7060357866503</v>
      </c>
    </row>
    <row r="78" spans="2:14" s="15" customFormat="1" ht="45" customHeight="1" x14ac:dyDescent="0.3">
      <c r="B78" s="314">
        <v>46266</v>
      </c>
      <c r="C78" s="317">
        <v>1053141</v>
      </c>
      <c r="D78" s="315">
        <v>948.42450110199991</v>
      </c>
      <c r="E78" s="317">
        <v>5346</v>
      </c>
      <c r="F78" s="315">
        <v>37.787749290000001</v>
      </c>
      <c r="G78" s="317">
        <v>304</v>
      </c>
      <c r="H78" s="315">
        <v>3.0664646699999998</v>
      </c>
      <c r="I78" s="317">
        <v>32</v>
      </c>
      <c r="J78" s="315">
        <v>0.33282106999999994</v>
      </c>
      <c r="K78" s="120"/>
      <c r="L78" s="314">
        <f t="shared" ref="L78" si="2">B78</f>
        <v>46266</v>
      </c>
      <c r="M78" s="318">
        <v>40627126</v>
      </c>
      <c r="N78" s="319">
        <v>3080.8306638005502</v>
      </c>
    </row>
    <row r="79" spans="2:14" s="121" customFormat="1" ht="30" customHeight="1" x14ac:dyDescent="0.25">
      <c r="B79" s="16" t="s">
        <v>89</v>
      </c>
      <c r="C79" s="16"/>
      <c r="D79" s="16"/>
      <c r="E79" s="16"/>
      <c r="F79" s="16"/>
      <c r="G79" s="16"/>
      <c r="H79" s="16"/>
      <c r="I79" s="16"/>
      <c r="J79" s="16" t="s">
        <v>88</v>
      </c>
      <c r="L79" s="16" t="s">
        <v>87</v>
      </c>
      <c r="M79" s="16"/>
      <c r="N79" s="16" t="s">
        <v>86</v>
      </c>
    </row>
    <row r="80" spans="2:14" s="121" customFormat="1" ht="30" customHeight="1" x14ac:dyDescent="0.25">
      <c r="B80" s="343" t="s">
        <v>117</v>
      </c>
      <c r="C80" s="343"/>
      <c r="D80" s="343"/>
      <c r="E80" s="343"/>
      <c r="F80" s="349" t="s">
        <v>118</v>
      </c>
      <c r="G80" s="349"/>
      <c r="H80" s="349"/>
      <c r="I80" s="349"/>
      <c r="J80" s="349"/>
      <c r="L80" s="16"/>
      <c r="M80" s="16"/>
      <c r="N80" s="268"/>
    </row>
    <row r="82" spans="2:14" x14ac:dyDescent="0.25">
      <c r="B82" s="1" t="s">
        <v>119</v>
      </c>
    </row>
    <row r="84" spans="2:14" ht="27" x14ac:dyDescent="0.35">
      <c r="C84" s="255"/>
      <c r="D84" s="255"/>
      <c r="E84" s="255"/>
      <c r="F84" s="255"/>
      <c r="G84" s="255"/>
      <c r="H84" s="255"/>
      <c r="I84" s="255"/>
      <c r="J84" s="255"/>
      <c r="M84" s="255"/>
      <c r="N84" s="255"/>
    </row>
    <row r="85" spans="2:14" ht="28.5" x14ac:dyDescent="0.45">
      <c r="C85" s="255"/>
      <c r="D85" s="255"/>
      <c r="E85" s="255"/>
      <c r="F85" s="255"/>
      <c r="G85" s="255"/>
      <c r="H85" s="255"/>
      <c r="I85" s="255"/>
      <c r="J85" s="255"/>
      <c r="K85" s="64"/>
      <c r="L85" s="64"/>
      <c r="M85" s="255"/>
      <c r="N85" s="255"/>
    </row>
    <row r="86" spans="2:14" ht="28.5" x14ac:dyDescent="0.45">
      <c r="C86" s="80"/>
      <c r="D86" s="80"/>
      <c r="E86" s="80"/>
      <c r="F86" s="80"/>
      <c r="G86" s="80"/>
      <c r="H86" s="80"/>
      <c r="I86" s="80"/>
      <c r="J86" s="80"/>
      <c r="K86" s="64"/>
      <c r="L86" s="64"/>
      <c r="M86" s="80"/>
      <c r="N86" s="80"/>
    </row>
    <row r="87" spans="2:14" ht="28.5" x14ac:dyDescent="0.45">
      <c r="C87" s="80"/>
      <c r="D87" s="80"/>
      <c r="E87" s="80"/>
      <c r="F87" s="80"/>
      <c r="G87" s="80"/>
      <c r="H87" s="80"/>
      <c r="I87" s="80"/>
      <c r="J87" s="80"/>
      <c r="K87" s="64"/>
      <c r="L87" s="64"/>
      <c r="M87" s="80"/>
      <c r="N87" s="80"/>
    </row>
    <row r="89" spans="2:14" ht="30" x14ac:dyDescent="0.4"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</row>
    <row r="90" spans="2:14" ht="30" x14ac:dyDescent="0.4"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262"/>
      <c r="N90" s="262"/>
    </row>
    <row r="91" spans="2:14" ht="30" x14ac:dyDescent="0.4"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262"/>
      <c r="N91" s="262"/>
    </row>
  </sheetData>
  <mergeCells count="13">
    <mergeCell ref="C7:D7"/>
    <mergeCell ref="I7:J7"/>
    <mergeCell ref="G7:H7"/>
    <mergeCell ref="E7:F7"/>
    <mergeCell ref="F80:J80"/>
    <mergeCell ref="B80:E80"/>
    <mergeCell ref="L5:N5"/>
    <mergeCell ref="B5:J5"/>
    <mergeCell ref="B2:D2"/>
    <mergeCell ref="L4:N4"/>
    <mergeCell ref="B4:J4"/>
    <mergeCell ref="B3:J3"/>
    <mergeCell ref="L3:N3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X79"/>
  <sheetViews>
    <sheetView rightToLeft="1" topLeftCell="A19" zoomScale="50" zoomScaleNormal="50" workbookViewId="0">
      <selection activeCell="D4" sqref="D4:V4"/>
    </sheetView>
  </sheetViews>
  <sheetFormatPr defaultColWidth="9.140625" defaultRowHeight="15.75" x14ac:dyDescent="0.25"/>
  <cols>
    <col min="1" max="1" width="10.7109375" customWidth="1"/>
    <col min="2" max="2" width="27.28515625" style="1" customWidth="1"/>
    <col min="3" max="3" width="26.140625" style="1" customWidth="1"/>
    <col min="4" max="4" width="25.85546875" style="1" customWidth="1"/>
    <col min="5" max="5" width="28" style="1" bestFit="1" customWidth="1"/>
    <col min="6" max="6" width="16.7109375" style="1" customWidth="1"/>
    <col min="7" max="7" width="28" style="1" bestFit="1" customWidth="1"/>
    <col min="8" max="8" width="16.7109375" style="1" customWidth="1"/>
    <col min="9" max="9" width="28" style="1" bestFit="1" customWidth="1"/>
    <col min="10" max="10" width="16.7109375" style="1" customWidth="1"/>
    <col min="11" max="11" width="20.7109375" style="1" customWidth="1"/>
    <col min="12" max="12" width="16.7109375" style="1" customWidth="1"/>
    <col min="13" max="13" width="20.7109375" style="3" customWidth="1"/>
    <col min="14" max="14" width="16.7109375" style="3" customWidth="1"/>
    <col min="15" max="15" width="20.7109375" style="3" customWidth="1"/>
    <col min="16" max="16" width="16.7109375" style="3" customWidth="1"/>
    <col min="17" max="17" width="20.7109375" style="3" customWidth="1"/>
    <col min="18" max="18" width="16.7109375" style="1" customWidth="1"/>
    <col min="19" max="19" width="20.7109375" style="1" customWidth="1"/>
    <col min="20" max="20" width="16.7109375" style="1" customWidth="1"/>
    <col min="21" max="21" width="20.7109375" style="1" customWidth="1"/>
    <col min="22" max="22" width="16.7109375" style="1" customWidth="1"/>
    <col min="23" max="23" width="16.42578125" style="1" customWidth="1"/>
    <col min="24" max="24" width="20.28515625" style="1" customWidth="1"/>
    <col min="25" max="26" width="26.7109375" bestFit="1" customWidth="1"/>
  </cols>
  <sheetData>
    <row r="1" spans="2:24" ht="18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R1" s="3"/>
      <c r="S1" s="3"/>
      <c r="T1" s="3"/>
      <c r="U1" s="3"/>
      <c r="V1" s="3"/>
      <c r="W1" s="3"/>
      <c r="X1" s="3"/>
    </row>
    <row r="2" spans="2:24" s="2" customFormat="1" ht="39.950000000000003" customHeight="1" x14ac:dyDescent="0.25">
      <c r="B2" s="347" t="s">
        <v>83</v>
      </c>
      <c r="C2" s="347"/>
      <c r="D2" s="340" t="s">
        <v>109</v>
      </c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347" t="s">
        <v>59</v>
      </c>
      <c r="X2" s="347"/>
    </row>
    <row r="3" spans="2:24" s="2" customFormat="1" ht="36" customHeight="1" x14ac:dyDescent="0.25">
      <c r="C3" s="235"/>
      <c r="D3" s="340" t="s">
        <v>111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235"/>
      <c r="X3" s="235"/>
    </row>
    <row r="4" spans="2:24" s="2" customFormat="1" ht="36" customHeight="1" x14ac:dyDescent="0.25">
      <c r="B4" s="25"/>
      <c r="D4" s="341" t="s">
        <v>112</v>
      </c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191"/>
      <c r="X4" s="101" t="s">
        <v>133</v>
      </c>
    </row>
    <row r="5" spans="2:24" s="2" customFormat="1" ht="18" customHeight="1" x14ac:dyDescent="0.25">
      <c r="B5" s="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101" t="s">
        <v>132</v>
      </c>
    </row>
    <row r="6" spans="2:24" ht="60" customHeight="1" x14ac:dyDescent="0.25">
      <c r="B6" s="230"/>
      <c r="C6" s="352" t="s">
        <v>108</v>
      </c>
      <c r="D6" s="356" t="s">
        <v>107</v>
      </c>
      <c r="E6" s="358" t="s">
        <v>16</v>
      </c>
      <c r="F6" s="355"/>
      <c r="G6" s="359" t="s">
        <v>15</v>
      </c>
      <c r="H6" s="355"/>
      <c r="I6" s="350" t="s">
        <v>14</v>
      </c>
      <c r="J6" s="351"/>
      <c r="K6" s="350" t="s">
        <v>13</v>
      </c>
      <c r="L6" s="351"/>
      <c r="M6" s="350" t="s">
        <v>12</v>
      </c>
      <c r="N6" s="351"/>
      <c r="O6" s="350" t="s">
        <v>11</v>
      </c>
      <c r="P6" s="355"/>
      <c r="Q6" s="350" t="s">
        <v>10</v>
      </c>
      <c r="R6" s="351"/>
      <c r="S6" s="350" t="s">
        <v>9</v>
      </c>
      <c r="T6" s="351"/>
      <c r="U6" s="350" t="s">
        <v>8</v>
      </c>
      <c r="V6" s="351"/>
      <c r="W6" s="350" t="s">
        <v>7</v>
      </c>
      <c r="X6" s="354"/>
    </row>
    <row r="7" spans="2:24" ht="69.75" customHeight="1" x14ac:dyDescent="0.25">
      <c r="B7" s="231"/>
      <c r="C7" s="353"/>
      <c r="D7" s="357"/>
      <c r="E7" s="36" t="s">
        <v>43</v>
      </c>
      <c r="F7" s="36" t="s">
        <v>6</v>
      </c>
      <c r="G7" s="24" t="s">
        <v>43</v>
      </c>
      <c r="H7" s="35" t="s">
        <v>6</v>
      </c>
      <c r="I7" s="28" t="s">
        <v>43</v>
      </c>
      <c r="J7" s="35" t="s">
        <v>6</v>
      </c>
      <c r="K7" s="35" t="s">
        <v>43</v>
      </c>
      <c r="L7" s="28" t="s">
        <v>6</v>
      </c>
      <c r="M7" s="37" t="s">
        <v>43</v>
      </c>
      <c r="N7" s="35" t="s">
        <v>6</v>
      </c>
      <c r="O7" s="35" t="s">
        <v>43</v>
      </c>
      <c r="P7" s="35" t="s">
        <v>6</v>
      </c>
      <c r="Q7" s="38" t="s">
        <v>43</v>
      </c>
      <c r="R7" s="35" t="s">
        <v>6</v>
      </c>
      <c r="S7" s="35" t="s">
        <v>43</v>
      </c>
      <c r="T7" s="35" t="s">
        <v>6</v>
      </c>
      <c r="U7" s="35" t="s">
        <v>43</v>
      </c>
      <c r="V7" s="35" t="s">
        <v>6</v>
      </c>
      <c r="W7" s="35" t="s">
        <v>43</v>
      </c>
      <c r="X7" s="232" t="s">
        <v>6</v>
      </c>
    </row>
    <row r="8" spans="2:24" s="150" customFormat="1" ht="40.15" customHeight="1" x14ac:dyDescent="0.25">
      <c r="B8" s="27" t="s">
        <v>26</v>
      </c>
      <c r="C8" s="27"/>
      <c r="D8" s="27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2:24" s="131" customFormat="1" ht="45" hidden="1" customHeight="1" x14ac:dyDescent="0.25">
      <c r="B9" s="103">
        <v>2018</v>
      </c>
      <c r="C9" s="109">
        <f>E9+G9+I9+K9+M9+O9+Q9+S9+U9+W9</f>
        <v>9255744</v>
      </c>
      <c r="D9" s="212">
        <f>F9+H9+J9+L9+N9+P9+R9+T9+V9+X9</f>
        <v>6184.7044953119939</v>
      </c>
      <c r="E9" s="104">
        <v>2569694</v>
      </c>
      <c r="F9" s="224">
        <v>39.421618938997703</v>
      </c>
      <c r="G9" s="104">
        <v>2195544</v>
      </c>
      <c r="H9" s="224">
        <v>139.91267398799801</v>
      </c>
      <c r="I9" s="104">
        <v>3438076</v>
      </c>
      <c r="J9" s="224">
        <v>5761.5983262720001</v>
      </c>
      <c r="K9" s="104">
        <v>51351</v>
      </c>
      <c r="L9" s="224">
        <v>23.01453326</v>
      </c>
      <c r="M9" s="104">
        <v>532322</v>
      </c>
      <c r="N9" s="224">
        <v>48.902665483999399</v>
      </c>
      <c r="O9" s="104">
        <v>333395</v>
      </c>
      <c r="P9" s="224">
        <v>152.56133231000001</v>
      </c>
      <c r="Q9" s="104">
        <v>72076</v>
      </c>
      <c r="R9" s="224">
        <v>6.8112993480000004</v>
      </c>
      <c r="S9" s="104">
        <v>1938</v>
      </c>
      <c r="T9" s="224">
        <v>0.10144128299999999</v>
      </c>
      <c r="U9" s="104">
        <v>49712</v>
      </c>
      <c r="V9" s="224">
        <v>11.805607784999999</v>
      </c>
      <c r="W9" s="104">
        <v>11636</v>
      </c>
      <c r="X9" s="224">
        <v>0.57499664300000008</v>
      </c>
    </row>
    <row r="10" spans="2:24" s="131" customFormat="1" ht="45" hidden="1" customHeight="1" x14ac:dyDescent="0.25">
      <c r="B10" s="105">
        <v>2019</v>
      </c>
      <c r="C10" s="110">
        <f>E10+G10+I10+K10+M10+O10+Q10+S10+U10+W10</f>
        <v>14529302</v>
      </c>
      <c r="D10" s="128">
        <f>F10+H10+J10+L10+N10+P10+R10+T10+V10+X10</f>
        <v>6751.2716550449813</v>
      </c>
      <c r="E10" s="106">
        <v>5204931</v>
      </c>
      <c r="F10" s="112">
        <v>72.756810801995499</v>
      </c>
      <c r="G10" s="106">
        <v>3785131</v>
      </c>
      <c r="H10" s="112">
        <v>210.521687633997</v>
      </c>
      <c r="I10" s="106">
        <v>3895440</v>
      </c>
      <c r="J10" s="112">
        <v>5928.1732415319902</v>
      </c>
      <c r="K10" s="106">
        <v>235021</v>
      </c>
      <c r="L10" s="112">
        <v>224.29949635899902</v>
      </c>
      <c r="M10" s="106">
        <v>663008</v>
      </c>
      <c r="N10" s="112">
        <v>73.763383883999012</v>
      </c>
      <c r="O10" s="106">
        <v>520164</v>
      </c>
      <c r="P10" s="112">
        <v>202.69581416600002</v>
      </c>
      <c r="Q10" s="106">
        <v>120329</v>
      </c>
      <c r="R10" s="112">
        <v>10.817329948000001</v>
      </c>
      <c r="S10" s="106">
        <v>3377</v>
      </c>
      <c r="T10" s="132">
        <v>0.313076576</v>
      </c>
      <c r="U10" s="106">
        <v>82042</v>
      </c>
      <c r="V10" s="112">
        <v>26.994586352999999</v>
      </c>
      <c r="W10" s="106">
        <v>19859</v>
      </c>
      <c r="X10" s="112">
        <v>0.93622779100000098</v>
      </c>
    </row>
    <row r="11" spans="2:24" s="131" customFormat="1" ht="45" customHeight="1" x14ac:dyDescent="0.25">
      <c r="B11" s="103">
        <v>2020</v>
      </c>
      <c r="C11" s="109">
        <f t="shared" ref="C11:C33" si="0">E11+G11+I11+K11+M11+O11+Q11+S11+U11+W11</f>
        <v>22623101</v>
      </c>
      <c r="D11" s="127">
        <f t="shared" ref="D11:D32" si="1">F11+H11+J11+L11+N11+P11+R11+T11+V11+X11</f>
        <v>7461.4299792439924</v>
      </c>
      <c r="E11" s="104">
        <v>9816644</v>
      </c>
      <c r="F11" s="224">
        <v>144.11946200399802</v>
      </c>
      <c r="G11" s="104">
        <v>5327356</v>
      </c>
      <c r="H11" s="224">
        <v>287.97796425699698</v>
      </c>
      <c r="I11" s="104">
        <v>4533737</v>
      </c>
      <c r="J11" s="224">
        <v>6126.6801137700004</v>
      </c>
      <c r="K11" s="104">
        <v>904474</v>
      </c>
      <c r="L11" s="224">
        <v>436.55521534199801</v>
      </c>
      <c r="M11" s="104">
        <v>757288</v>
      </c>
      <c r="N11" s="224">
        <v>102.472359135999</v>
      </c>
      <c r="O11" s="104">
        <v>744558</v>
      </c>
      <c r="P11" s="224">
        <v>274.32185476599994</v>
      </c>
      <c r="Q11" s="104">
        <v>190353</v>
      </c>
      <c r="R11" s="224">
        <v>17.161299579000001</v>
      </c>
      <c r="S11" s="104">
        <v>103323</v>
      </c>
      <c r="T11" s="224">
        <v>11.345887739</v>
      </c>
      <c r="U11" s="104">
        <v>170248</v>
      </c>
      <c r="V11" s="224">
        <v>57.195822651</v>
      </c>
      <c r="W11" s="104">
        <v>75120</v>
      </c>
      <c r="X11" s="224">
        <v>3.6</v>
      </c>
    </row>
    <row r="12" spans="2:24" s="131" customFormat="1" ht="45" customHeight="1" x14ac:dyDescent="0.25">
      <c r="B12" s="105">
        <v>2021</v>
      </c>
      <c r="C12" s="110">
        <f t="shared" si="0"/>
        <v>34162672</v>
      </c>
      <c r="D12" s="128">
        <f t="shared" si="1"/>
        <v>9449.7796147339886</v>
      </c>
      <c r="E12" s="106">
        <v>13167015</v>
      </c>
      <c r="F12" s="112">
        <v>206.079066548995</v>
      </c>
      <c r="G12" s="106">
        <v>8254680</v>
      </c>
      <c r="H12" s="112">
        <v>389.13861550099699</v>
      </c>
      <c r="I12" s="106">
        <v>7396954</v>
      </c>
      <c r="J12" s="112">
        <v>7263.7811722799997</v>
      </c>
      <c r="K12" s="106">
        <v>2259511</v>
      </c>
      <c r="L12" s="112">
        <v>873.35598515499896</v>
      </c>
      <c r="M12" s="106">
        <v>1073402</v>
      </c>
      <c r="N12" s="112">
        <v>159.09225377899901</v>
      </c>
      <c r="O12" s="106">
        <v>866591</v>
      </c>
      <c r="P12" s="112">
        <v>307.49968019800002</v>
      </c>
      <c r="Q12" s="106">
        <v>299469</v>
      </c>
      <c r="R12" s="112">
        <v>25.388269154</v>
      </c>
      <c r="S12" s="106">
        <v>308033</v>
      </c>
      <c r="T12" s="112">
        <v>79.041917297000012</v>
      </c>
      <c r="U12" s="106">
        <v>431202</v>
      </c>
      <c r="V12" s="112">
        <v>141.902654821</v>
      </c>
      <c r="W12" s="106">
        <v>105815</v>
      </c>
      <c r="X12" s="112">
        <v>4.5</v>
      </c>
    </row>
    <row r="13" spans="2:24" s="131" customFormat="1" ht="45" customHeight="1" x14ac:dyDescent="0.25">
      <c r="B13" s="103">
        <v>2022</v>
      </c>
      <c r="C13" s="109">
        <f t="shared" si="0"/>
        <v>42683717</v>
      </c>
      <c r="D13" s="127">
        <f t="shared" si="1"/>
        <v>10457.687084381989</v>
      </c>
      <c r="E13" s="104">
        <v>15829599</v>
      </c>
      <c r="F13" s="224">
        <v>252.61271132599299</v>
      </c>
      <c r="G13" s="104">
        <v>9991733</v>
      </c>
      <c r="H13" s="224">
        <v>495.57228350499599</v>
      </c>
      <c r="I13" s="104">
        <v>8904417</v>
      </c>
      <c r="J13" s="224">
        <v>7590.2674091219997</v>
      </c>
      <c r="K13" s="104">
        <v>3746814</v>
      </c>
      <c r="L13" s="224">
        <v>1214.7210658720001</v>
      </c>
      <c r="M13" s="104">
        <v>1704339</v>
      </c>
      <c r="N13" s="224">
        <v>245.358056250999</v>
      </c>
      <c r="O13" s="104">
        <v>985035</v>
      </c>
      <c r="P13" s="224">
        <v>317.494394242</v>
      </c>
      <c r="Q13" s="104">
        <v>350506</v>
      </c>
      <c r="R13" s="224">
        <v>31.187220910000001</v>
      </c>
      <c r="S13" s="104">
        <v>380065</v>
      </c>
      <c r="T13" s="224">
        <v>117.407963662</v>
      </c>
      <c r="U13" s="104">
        <v>644913</v>
      </c>
      <c r="V13" s="224">
        <v>187.584534195</v>
      </c>
      <c r="W13" s="104">
        <v>146296</v>
      </c>
      <c r="X13" s="224">
        <v>5.4814452970000005</v>
      </c>
    </row>
    <row r="14" spans="2:24" s="131" customFormat="1" ht="45" customHeight="1" x14ac:dyDescent="0.25">
      <c r="B14" s="105">
        <v>2023</v>
      </c>
      <c r="C14" s="110">
        <v>52592313</v>
      </c>
      <c r="D14" s="128">
        <v>11612.579378384009</v>
      </c>
      <c r="E14" s="106">
        <v>18949386</v>
      </c>
      <c r="F14" s="112">
        <v>299.61094578499234</v>
      </c>
      <c r="G14" s="106">
        <v>13018299</v>
      </c>
      <c r="H14" s="112">
        <v>614.24788887999784</v>
      </c>
      <c r="I14" s="106">
        <v>9984776</v>
      </c>
      <c r="J14" s="112">
        <v>7987.7379026350081</v>
      </c>
      <c r="K14" s="106">
        <v>4881295</v>
      </c>
      <c r="L14" s="112">
        <v>1563.3151436660123</v>
      </c>
      <c r="M14" s="106">
        <v>2746058</v>
      </c>
      <c r="N14" s="112">
        <v>459.90226764599896</v>
      </c>
      <c r="O14" s="106">
        <v>1097656</v>
      </c>
      <c r="P14" s="112">
        <v>340.09309133900001</v>
      </c>
      <c r="Q14" s="106">
        <v>342538</v>
      </c>
      <c r="R14" s="112">
        <v>28.839168955999998</v>
      </c>
      <c r="S14" s="106">
        <v>537692</v>
      </c>
      <c r="T14" s="112">
        <v>125.30410033399998</v>
      </c>
      <c r="U14" s="106">
        <v>876985</v>
      </c>
      <c r="V14" s="112">
        <v>186.13530330899999</v>
      </c>
      <c r="W14" s="106">
        <v>157628</v>
      </c>
      <c r="X14" s="112">
        <v>7.3935658339999986</v>
      </c>
    </row>
    <row r="15" spans="2:24" s="131" customFormat="1" ht="45" customHeight="1" x14ac:dyDescent="0.25">
      <c r="B15" s="103">
        <v>2024</v>
      </c>
      <c r="C15" s="109">
        <v>66071266</v>
      </c>
      <c r="D15" s="127">
        <v>13194.428063981002</v>
      </c>
      <c r="E15" s="104">
        <v>22217738</v>
      </c>
      <c r="F15" s="252">
        <v>352.94456113699971</v>
      </c>
      <c r="G15" s="104">
        <v>18343002</v>
      </c>
      <c r="H15" s="252">
        <v>760.42475413400109</v>
      </c>
      <c r="I15" s="104">
        <v>12358095</v>
      </c>
      <c r="J15" s="252">
        <v>8460.4745704060006</v>
      </c>
      <c r="K15" s="104">
        <v>6064948</v>
      </c>
      <c r="L15" s="252">
        <v>2140.6774961400024</v>
      </c>
      <c r="M15" s="104">
        <v>3528848</v>
      </c>
      <c r="N15" s="252">
        <v>627.75407658499978</v>
      </c>
      <c r="O15" s="104">
        <v>1240492</v>
      </c>
      <c r="P15" s="252">
        <v>401.67323071700002</v>
      </c>
      <c r="Q15" s="104">
        <v>398175</v>
      </c>
      <c r="R15" s="252">
        <v>36.934048818999997</v>
      </c>
      <c r="S15" s="104">
        <v>427162</v>
      </c>
      <c r="T15" s="252">
        <v>133.72532364400001</v>
      </c>
      <c r="U15" s="104">
        <v>1320891</v>
      </c>
      <c r="V15" s="252">
        <v>271.96728896399998</v>
      </c>
      <c r="W15" s="104">
        <v>171915</v>
      </c>
      <c r="X15" s="252">
        <v>7.8527134349999992</v>
      </c>
    </row>
    <row r="16" spans="2:24" s="15" customFormat="1" ht="45" customHeight="1" x14ac:dyDescent="0.3">
      <c r="B16" s="256">
        <v>2023</v>
      </c>
      <c r="C16" s="4"/>
      <c r="D16" s="211"/>
      <c r="E16" s="8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2:24" s="133" customFormat="1" ht="45" customHeight="1" x14ac:dyDescent="0.25">
      <c r="B17" s="116">
        <v>44957</v>
      </c>
      <c r="C17" s="213">
        <f>E17+G17+I17+K17+M17+O17+Q17+S17+U17+W17</f>
        <v>4318053</v>
      </c>
      <c r="D17" s="138">
        <f t="shared" si="1"/>
        <v>1053.6237650759981</v>
      </c>
      <c r="E17" s="104">
        <v>1511526</v>
      </c>
      <c r="F17" s="224">
        <v>23.6142614029994</v>
      </c>
      <c r="G17" s="104">
        <v>989492</v>
      </c>
      <c r="H17" s="224">
        <v>46.983138547999701</v>
      </c>
      <c r="I17" s="104">
        <v>987236</v>
      </c>
      <c r="J17" s="224">
        <v>770.72893223399899</v>
      </c>
      <c r="K17" s="104">
        <v>366430</v>
      </c>
      <c r="L17" s="224">
        <v>119.405018271</v>
      </c>
      <c r="M17" s="104">
        <v>196951</v>
      </c>
      <c r="N17" s="224">
        <v>32.464251616999903</v>
      </c>
      <c r="O17" s="104">
        <v>97385</v>
      </c>
      <c r="P17" s="224">
        <v>27.778704916000002</v>
      </c>
      <c r="Q17" s="104">
        <v>50149</v>
      </c>
      <c r="R17" s="224">
        <v>4.9756747719999996</v>
      </c>
      <c r="S17" s="104">
        <v>49712</v>
      </c>
      <c r="T17" s="224">
        <v>13.056325903999999</v>
      </c>
      <c r="U17" s="104">
        <v>59282</v>
      </c>
      <c r="V17" s="224">
        <v>14.25042375</v>
      </c>
      <c r="W17" s="104">
        <v>9890</v>
      </c>
      <c r="X17" s="233">
        <v>0.36703366100000001</v>
      </c>
    </row>
    <row r="18" spans="2:24" s="133" customFormat="1" ht="45" customHeight="1" x14ac:dyDescent="0.25">
      <c r="B18" s="117">
        <v>44958</v>
      </c>
      <c r="C18" s="214">
        <f>E18+G18+I18+K18+M18+O18+Q18+S18+U18+W18</f>
        <v>3804128</v>
      </c>
      <c r="D18" s="139">
        <f t="shared" si="1"/>
        <v>933.32651445099998</v>
      </c>
      <c r="E18" s="106">
        <v>1337653</v>
      </c>
      <c r="F18" s="112">
        <v>21.504481994999402</v>
      </c>
      <c r="G18" s="106">
        <v>855908</v>
      </c>
      <c r="H18" s="112">
        <v>45.1399281819997</v>
      </c>
      <c r="I18" s="106">
        <v>802231</v>
      </c>
      <c r="J18" s="112">
        <v>628.63182877899897</v>
      </c>
      <c r="K18" s="106">
        <v>327948</v>
      </c>
      <c r="L18" s="112">
        <v>119.917755882002</v>
      </c>
      <c r="M18" s="106">
        <v>186231</v>
      </c>
      <c r="N18" s="112">
        <v>31.4859844899999</v>
      </c>
      <c r="O18" s="106">
        <v>157708</v>
      </c>
      <c r="P18" s="112">
        <v>62.776653072999999</v>
      </c>
      <c r="Q18" s="106">
        <v>33049</v>
      </c>
      <c r="R18" s="112">
        <v>2.6884360789999997</v>
      </c>
      <c r="S18" s="106">
        <v>40567</v>
      </c>
      <c r="T18" s="112">
        <v>9.6484743709999989</v>
      </c>
      <c r="U18" s="106">
        <v>50301</v>
      </c>
      <c r="V18" s="112">
        <v>10.983429208</v>
      </c>
      <c r="W18" s="106">
        <v>12532</v>
      </c>
      <c r="X18" s="132">
        <v>0.54954239199999999</v>
      </c>
    </row>
    <row r="19" spans="2:24" s="133" customFormat="1" ht="45" customHeight="1" x14ac:dyDescent="0.25">
      <c r="B19" s="116">
        <v>44988</v>
      </c>
      <c r="C19" s="213">
        <f>E19+G19+I19+K19+M19+O19+Q19+S19+U19+W19</f>
        <v>4057469</v>
      </c>
      <c r="D19" s="138">
        <f t="shared" si="1"/>
        <v>959.04321697299883</v>
      </c>
      <c r="E19" s="104">
        <v>1468415</v>
      </c>
      <c r="F19" s="224">
        <v>23.789693618999202</v>
      </c>
      <c r="G19" s="104">
        <v>977888</v>
      </c>
      <c r="H19" s="224">
        <v>48.473364833999703</v>
      </c>
      <c r="I19" s="104">
        <v>855891</v>
      </c>
      <c r="J19" s="224">
        <v>699.7569240229991</v>
      </c>
      <c r="K19" s="104">
        <v>368763</v>
      </c>
      <c r="L19" s="224">
        <v>117.619625334001</v>
      </c>
      <c r="M19" s="104">
        <v>210794</v>
      </c>
      <c r="N19" s="224">
        <v>35.623833499999904</v>
      </c>
      <c r="O19" s="104">
        <v>27355</v>
      </c>
      <c r="P19" s="224">
        <v>9.119250537000001</v>
      </c>
      <c r="Q19" s="104">
        <v>31185</v>
      </c>
      <c r="R19" s="224">
        <v>2.4776108830000001</v>
      </c>
      <c r="S19" s="104">
        <v>46087</v>
      </c>
      <c r="T19" s="224">
        <v>9.7466652739999997</v>
      </c>
      <c r="U19" s="104">
        <v>58478</v>
      </c>
      <c r="V19" s="224">
        <v>11.810184487999999</v>
      </c>
      <c r="W19" s="104">
        <v>12613</v>
      </c>
      <c r="X19" s="233">
        <v>0.62606448100000001</v>
      </c>
    </row>
    <row r="20" spans="2:24" s="133" customFormat="1" ht="45" customHeight="1" x14ac:dyDescent="0.25">
      <c r="B20" s="117">
        <v>45019</v>
      </c>
      <c r="C20" s="110">
        <f>E20+G20+I20+K20+M20+O20+Q20+S20+U20+W20</f>
        <v>3477356</v>
      </c>
      <c r="D20" s="139">
        <f>F20+H20+J20+L20+N20+P20+R20+T20+V20+X20</f>
        <v>990.85406465199719</v>
      </c>
      <c r="E20" s="106">
        <v>1414151</v>
      </c>
      <c r="F20" s="112">
        <v>22.300222238999201</v>
      </c>
      <c r="G20" s="106">
        <v>804798</v>
      </c>
      <c r="H20" s="112">
        <v>37.184905039999798</v>
      </c>
      <c r="I20" s="106">
        <v>582820</v>
      </c>
      <c r="J20" s="112">
        <v>781.14706269199894</v>
      </c>
      <c r="K20" s="106">
        <v>347673</v>
      </c>
      <c r="L20" s="112">
        <v>96.927720983999507</v>
      </c>
      <c r="M20" s="106">
        <v>170757</v>
      </c>
      <c r="N20" s="112">
        <v>28.763572874999898</v>
      </c>
      <c r="O20" s="106">
        <v>13392</v>
      </c>
      <c r="P20" s="112">
        <v>3.886699766</v>
      </c>
      <c r="Q20" s="106">
        <v>23602</v>
      </c>
      <c r="R20" s="112">
        <v>1.914986638</v>
      </c>
      <c r="S20" s="106">
        <v>39461</v>
      </c>
      <c r="T20" s="112">
        <v>6.8652992139999993</v>
      </c>
      <c r="U20" s="106">
        <v>52372</v>
      </c>
      <c r="V20" s="112">
        <v>10.260220392000001</v>
      </c>
      <c r="W20" s="106">
        <v>28330</v>
      </c>
      <c r="X20" s="132">
        <v>1.603374812</v>
      </c>
    </row>
    <row r="21" spans="2:24" s="133" customFormat="1" ht="45" customHeight="1" x14ac:dyDescent="0.25">
      <c r="B21" s="116">
        <v>45050</v>
      </c>
      <c r="C21" s="109">
        <f t="shared" si="0"/>
        <v>4549647</v>
      </c>
      <c r="D21" s="138">
        <f t="shared" si="1"/>
        <v>1073.6746092970009</v>
      </c>
      <c r="E21" s="104">
        <v>1679656</v>
      </c>
      <c r="F21" s="224">
        <v>26.8196686339991</v>
      </c>
      <c r="G21" s="104">
        <v>1117785</v>
      </c>
      <c r="H21" s="224">
        <v>49.713125275999701</v>
      </c>
      <c r="I21" s="104">
        <v>822470</v>
      </c>
      <c r="J21" s="224">
        <v>781.09878663699999</v>
      </c>
      <c r="K21" s="104">
        <v>424423</v>
      </c>
      <c r="L21" s="224">
        <v>130.845873419002</v>
      </c>
      <c r="M21" s="104">
        <v>236339</v>
      </c>
      <c r="N21" s="224">
        <v>40.037772267999905</v>
      </c>
      <c r="O21" s="104">
        <v>99465</v>
      </c>
      <c r="P21" s="224">
        <v>16.839928364999999</v>
      </c>
      <c r="Q21" s="104">
        <v>28404</v>
      </c>
      <c r="R21" s="224">
        <v>2.3321175309999997</v>
      </c>
      <c r="S21" s="104">
        <v>51609</v>
      </c>
      <c r="T21" s="224">
        <v>11.903371929</v>
      </c>
      <c r="U21" s="104">
        <v>78748</v>
      </c>
      <c r="V21" s="224">
        <v>13.727132478</v>
      </c>
      <c r="W21" s="104">
        <v>10748</v>
      </c>
      <c r="X21" s="233">
        <v>0.35683276000000003</v>
      </c>
    </row>
    <row r="22" spans="2:24" s="133" customFormat="1" ht="45" customHeight="1" x14ac:dyDescent="0.25">
      <c r="B22" s="117">
        <v>45082</v>
      </c>
      <c r="C22" s="110">
        <f t="shared" si="0"/>
        <v>3645001</v>
      </c>
      <c r="D22" s="139">
        <f t="shared" si="1"/>
        <v>749.71326288300202</v>
      </c>
      <c r="E22" s="106">
        <v>1359850</v>
      </c>
      <c r="F22" s="112">
        <v>22.046294388999399</v>
      </c>
      <c r="G22" s="106">
        <v>870315</v>
      </c>
      <c r="H22" s="112">
        <v>38.829755048999694</v>
      </c>
      <c r="I22" s="106">
        <v>686840</v>
      </c>
      <c r="J22" s="112">
        <v>511.90002825300303</v>
      </c>
      <c r="K22" s="106">
        <v>354263</v>
      </c>
      <c r="L22" s="112">
        <v>108.72526502599999</v>
      </c>
      <c r="M22" s="106">
        <v>187133</v>
      </c>
      <c r="N22" s="112">
        <v>31.777342393999902</v>
      </c>
      <c r="O22" s="106">
        <v>47404</v>
      </c>
      <c r="P22" s="112">
        <v>11.963083660000001</v>
      </c>
      <c r="Q22" s="106">
        <v>22564</v>
      </c>
      <c r="R22" s="112">
        <v>1.8116226710000001</v>
      </c>
      <c r="S22" s="106">
        <v>41728</v>
      </c>
      <c r="T22" s="112">
        <v>9.8568324399999998</v>
      </c>
      <c r="U22" s="106">
        <v>63026</v>
      </c>
      <c r="V22" s="112">
        <v>12.206606691999999</v>
      </c>
      <c r="W22" s="106">
        <v>11878</v>
      </c>
      <c r="X22" s="132">
        <v>0.59643230899999999</v>
      </c>
    </row>
    <row r="23" spans="2:24" s="133" customFormat="1" ht="45" customHeight="1" x14ac:dyDescent="0.25">
      <c r="B23" s="116">
        <v>45113</v>
      </c>
      <c r="C23" s="109">
        <f t="shared" si="0"/>
        <v>4784422</v>
      </c>
      <c r="D23" s="138">
        <f t="shared" si="1"/>
        <v>1066.8889713460032</v>
      </c>
      <c r="E23" s="104">
        <v>1796293</v>
      </c>
      <c r="F23" s="224">
        <v>27.736117911999401</v>
      </c>
      <c r="G23" s="104">
        <v>1122832</v>
      </c>
      <c r="H23" s="224">
        <v>52.573280261999699</v>
      </c>
      <c r="I23" s="104">
        <v>857009</v>
      </c>
      <c r="J23" s="224">
        <v>747.8584469950041</v>
      </c>
      <c r="K23" s="104">
        <v>467501</v>
      </c>
      <c r="L23" s="224">
        <v>139.72548056600002</v>
      </c>
      <c r="M23" s="104">
        <v>246212</v>
      </c>
      <c r="N23" s="224">
        <v>42.090744294999901</v>
      </c>
      <c r="O23" s="104">
        <v>103907</v>
      </c>
      <c r="P23" s="224">
        <v>26.288132797999999</v>
      </c>
      <c r="Q23" s="104">
        <v>26201</v>
      </c>
      <c r="R23" s="224">
        <v>2.1510451379999997</v>
      </c>
      <c r="S23" s="104">
        <v>53457</v>
      </c>
      <c r="T23" s="224">
        <v>11.692051494999999</v>
      </c>
      <c r="U23" s="104">
        <v>96556</v>
      </c>
      <c r="V23" s="224">
        <v>16.194985322000001</v>
      </c>
      <c r="W23" s="104">
        <v>14454</v>
      </c>
      <c r="X23" s="233">
        <v>0.57868656299999899</v>
      </c>
    </row>
    <row r="24" spans="2:24" s="133" customFormat="1" ht="45" customHeight="1" x14ac:dyDescent="0.25">
      <c r="B24" s="117">
        <v>45139</v>
      </c>
      <c r="C24" s="110">
        <f t="shared" si="0"/>
        <v>4834361</v>
      </c>
      <c r="D24" s="139">
        <f t="shared" si="1"/>
        <v>985.11305750800329</v>
      </c>
      <c r="E24" s="106">
        <v>1668424</v>
      </c>
      <c r="F24" s="112">
        <v>25.811023470999597</v>
      </c>
      <c r="G24" s="106">
        <v>1102375</v>
      </c>
      <c r="H24" s="112">
        <v>63.190031975999801</v>
      </c>
      <c r="I24" s="106">
        <v>1028602</v>
      </c>
      <c r="J24" s="112">
        <v>641.74687119600196</v>
      </c>
      <c r="K24" s="106">
        <v>463304</v>
      </c>
      <c r="L24" s="112">
        <v>147.770841197002</v>
      </c>
      <c r="M24" s="106">
        <v>255967</v>
      </c>
      <c r="N24" s="112">
        <v>42.807736706999897</v>
      </c>
      <c r="O24" s="106">
        <v>132021</v>
      </c>
      <c r="P24" s="112">
        <v>30.701623763000001</v>
      </c>
      <c r="Q24" s="106">
        <v>25959</v>
      </c>
      <c r="R24" s="112">
        <v>2.2161322599999997</v>
      </c>
      <c r="S24" s="106">
        <v>53785</v>
      </c>
      <c r="T24" s="112">
        <v>11.262626694</v>
      </c>
      <c r="U24" s="106">
        <v>93853</v>
      </c>
      <c r="V24" s="112">
        <v>19.230219252999998</v>
      </c>
      <c r="W24" s="106">
        <v>10071</v>
      </c>
      <c r="X24" s="132">
        <v>0.37595099099999996</v>
      </c>
    </row>
    <row r="25" spans="2:24" s="133" customFormat="1" ht="45" customHeight="1" x14ac:dyDescent="0.25">
      <c r="B25" s="116">
        <v>45170</v>
      </c>
      <c r="C25" s="109">
        <f t="shared" si="0"/>
        <v>4294072</v>
      </c>
      <c r="D25" s="138">
        <f t="shared" si="1"/>
        <v>919.55728341100291</v>
      </c>
      <c r="E25" s="104">
        <v>1519105</v>
      </c>
      <c r="F25" s="224">
        <v>24.011011747999298</v>
      </c>
      <c r="G25" s="104">
        <v>1031961</v>
      </c>
      <c r="H25" s="224">
        <v>59.928177879999801</v>
      </c>
      <c r="I25" s="104">
        <v>807998</v>
      </c>
      <c r="J25" s="224">
        <v>579.13696040000104</v>
      </c>
      <c r="K25" s="104">
        <v>400046</v>
      </c>
      <c r="L25" s="224">
        <v>138.91390195500298</v>
      </c>
      <c r="M25" s="104">
        <v>231658</v>
      </c>
      <c r="N25" s="224">
        <v>38.197649499999905</v>
      </c>
      <c r="O25" s="104">
        <v>147886</v>
      </c>
      <c r="P25" s="224">
        <v>50.799920993000001</v>
      </c>
      <c r="Q25" s="104">
        <v>22753</v>
      </c>
      <c r="R25" s="224">
        <v>1.807596164</v>
      </c>
      <c r="S25" s="104">
        <v>43609</v>
      </c>
      <c r="T25" s="224">
        <v>9.8496789440000008</v>
      </c>
      <c r="U25" s="104">
        <v>80090</v>
      </c>
      <c r="V25" s="224">
        <v>16.591379484000001</v>
      </c>
      <c r="W25" s="104">
        <v>8966</v>
      </c>
      <c r="X25" s="233">
        <v>0.32100634299999997</v>
      </c>
    </row>
    <row r="26" spans="2:24" s="133" customFormat="1" ht="45" customHeight="1" x14ac:dyDescent="0.25">
      <c r="B26" s="117">
        <v>45200</v>
      </c>
      <c r="C26" s="110">
        <f t="shared" si="0"/>
        <v>5229244</v>
      </c>
      <c r="D26" s="139">
        <f t="shared" si="1"/>
        <v>1079.3751760430023</v>
      </c>
      <c r="E26" s="106">
        <v>1799214</v>
      </c>
      <c r="F26" s="112">
        <v>28.273166053999301</v>
      </c>
      <c r="G26" s="106">
        <v>1383633</v>
      </c>
      <c r="H26" s="112">
        <v>65.368977656999903</v>
      </c>
      <c r="I26" s="106">
        <v>963342</v>
      </c>
      <c r="J26" s="112">
        <v>666.96242755100002</v>
      </c>
      <c r="K26" s="106">
        <v>468016</v>
      </c>
      <c r="L26" s="112">
        <v>169.976612817003</v>
      </c>
      <c r="M26" s="106">
        <v>287872</v>
      </c>
      <c r="N26" s="112">
        <v>48.593378204999901</v>
      </c>
      <c r="O26" s="106">
        <v>151450</v>
      </c>
      <c r="P26" s="112">
        <v>63.796789704999995</v>
      </c>
      <c r="Q26" s="106">
        <v>26180</v>
      </c>
      <c r="R26" s="112">
        <v>2.1596456819999998</v>
      </c>
      <c r="S26" s="106">
        <v>47895</v>
      </c>
      <c r="T26" s="112">
        <v>11.953725685</v>
      </c>
      <c r="U26" s="106">
        <v>85462</v>
      </c>
      <c r="V26" s="112">
        <v>21.34419995</v>
      </c>
      <c r="W26" s="106">
        <v>16180</v>
      </c>
      <c r="X26" s="132">
        <v>0.94625273700000001</v>
      </c>
    </row>
    <row r="27" spans="2:24" s="133" customFormat="1" ht="45" customHeight="1" x14ac:dyDescent="0.25">
      <c r="B27" s="116">
        <v>45231</v>
      </c>
      <c r="C27" s="109">
        <f t="shared" si="0"/>
        <v>4568646</v>
      </c>
      <c r="D27" s="138">
        <f t="shared" si="1"/>
        <v>864.45535136700005</v>
      </c>
      <c r="E27" s="104">
        <v>1646040</v>
      </c>
      <c r="F27" s="224">
        <v>26.163504680999402</v>
      </c>
      <c r="G27" s="104">
        <v>1291070</v>
      </c>
      <c r="H27" s="224">
        <v>52.119882793000095</v>
      </c>
      <c r="I27" s="104">
        <v>764971</v>
      </c>
      <c r="J27" s="224">
        <v>577.1548334450008</v>
      </c>
      <c r="K27" s="104">
        <v>428967</v>
      </c>
      <c r="L27" s="224">
        <v>130.19570108699975</v>
      </c>
      <c r="M27" s="104">
        <v>265430</v>
      </c>
      <c r="N27" s="224">
        <v>42.856760593999958</v>
      </c>
      <c r="O27" s="104">
        <v>18910</v>
      </c>
      <c r="P27" s="224">
        <v>4.48873488</v>
      </c>
      <c r="Q27" s="104">
        <v>24095</v>
      </c>
      <c r="R27" s="224">
        <v>1.8058242549999994</v>
      </c>
      <c r="S27" s="104">
        <v>34742</v>
      </c>
      <c r="T27" s="224">
        <v>9.8156907559999986</v>
      </c>
      <c r="U27" s="104">
        <v>83577</v>
      </c>
      <c r="V27" s="224">
        <v>19.306919846000003</v>
      </c>
      <c r="W27" s="104">
        <v>10844</v>
      </c>
      <c r="X27" s="233">
        <v>0.54749903</v>
      </c>
    </row>
    <row r="28" spans="2:24" s="133" customFormat="1" ht="45" customHeight="1" x14ac:dyDescent="0.25">
      <c r="B28" s="124">
        <v>45261</v>
      </c>
      <c r="C28" s="110">
        <f t="shared" si="0"/>
        <v>5029914</v>
      </c>
      <c r="D28" s="140">
        <f t="shared" si="1"/>
        <v>936.95410537700207</v>
      </c>
      <c r="E28" s="125">
        <v>1749059</v>
      </c>
      <c r="F28" s="126">
        <v>27.541499639999621</v>
      </c>
      <c r="G28" s="125">
        <v>1470242</v>
      </c>
      <c r="H28" s="126">
        <v>54.743321383000264</v>
      </c>
      <c r="I28" s="125">
        <v>825366</v>
      </c>
      <c r="J28" s="126">
        <v>601.61480043000188</v>
      </c>
      <c r="K28" s="125">
        <v>463961</v>
      </c>
      <c r="L28" s="126">
        <v>143.29134712800035</v>
      </c>
      <c r="M28" s="125">
        <v>270714</v>
      </c>
      <c r="N28" s="126">
        <v>45.203241200999955</v>
      </c>
      <c r="O28" s="125">
        <v>100773</v>
      </c>
      <c r="P28" s="126">
        <v>31.65356888300002</v>
      </c>
      <c r="Q28" s="125">
        <v>28397</v>
      </c>
      <c r="R28" s="126">
        <v>2.4984768829999999</v>
      </c>
      <c r="S28" s="125">
        <v>35040</v>
      </c>
      <c r="T28" s="126">
        <v>9.6533576279999984</v>
      </c>
      <c r="U28" s="125">
        <v>75240</v>
      </c>
      <c r="V28" s="126">
        <v>20.229602445999998</v>
      </c>
      <c r="W28" s="125">
        <v>11122</v>
      </c>
      <c r="X28" s="234">
        <v>0.52488975500000012</v>
      </c>
    </row>
    <row r="29" spans="2:24" s="15" customFormat="1" ht="45" customHeight="1" x14ac:dyDescent="0.3">
      <c r="B29" s="256">
        <v>2024</v>
      </c>
      <c r="C29" s="215"/>
      <c r="D29" s="216"/>
      <c r="E29" s="82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2:24" s="133" customFormat="1" ht="45" customHeight="1" x14ac:dyDescent="0.25">
      <c r="B30" s="116">
        <v>45322</v>
      </c>
      <c r="C30" s="109">
        <f t="shared" si="0"/>
        <v>5256833</v>
      </c>
      <c r="D30" s="138">
        <f t="shared" si="1"/>
        <v>1147.2047216800008</v>
      </c>
      <c r="E30" s="104">
        <v>1776135</v>
      </c>
      <c r="F30" s="237">
        <v>27.117000000000001</v>
      </c>
      <c r="G30" s="104">
        <v>1394193</v>
      </c>
      <c r="H30" s="224">
        <v>54.967640266000302</v>
      </c>
      <c r="I30" s="104">
        <v>1096981</v>
      </c>
      <c r="J30" s="224">
        <v>795.11075409600005</v>
      </c>
      <c r="K30" s="104">
        <v>455299</v>
      </c>
      <c r="L30" s="224">
        <v>152.31911841300075</v>
      </c>
      <c r="M30" s="104">
        <v>278265</v>
      </c>
      <c r="N30" s="224">
        <v>45.816680797999901</v>
      </c>
      <c r="O30" s="104">
        <v>83421</v>
      </c>
      <c r="P30" s="224">
        <v>34.501740087000016</v>
      </c>
      <c r="Q30" s="104">
        <v>55722</v>
      </c>
      <c r="R30" s="224">
        <v>6.0361730860000007</v>
      </c>
      <c r="S30" s="104">
        <v>35615</v>
      </c>
      <c r="T30" s="224">
        <v>11.359517371999999</v>
      </c>
      <c r="U30" s="104">
        <v>70531</v>
      </c>
      <c r="V30" s="224">
        <v>19.503384127</v>
      </c>
      <c r="W30" s="104">
        <v>10671</v>
      </c>
      <c r="X30" s="233">
        <v>0.47271343500000002</v>
      </c>
    </row>
    <row r="31" spans="2:24" s="133" customFormat="1" ht="45" customHeight="1" x14ac:dyDescent="0.25">
      <c r="B31" s="117">
        <v>45323</v>
      </c>
      <c r="C31" s="110">
        <f t="shared" si="0"/>
        <v>5160594</v>
      </c>
      <c r="D31" s="139">
        <f t="shared" si="1"/>
        <v>1016.3163423010034</v>
      </c>
      <c r="E31" s="106">
        <v>1715240</v>
      </c>
      <c r="F31" s="112">
        <v>26.8815611369997</v>
      </c>
      <c r="G31" s="106">
        <v>1388625</v>
      </c>
      <c r="H31" s="112">
        <v>58.839113868000702</v>
      </c>
      <c r="I31" s="106">
        <v>990969</v>
      </c>
      <c r="J31" s="112">
        <v>620.203816310001</v>
      </c>
      <c r="K31" s="106">
        <v>456751</v>
      </c>
      <c r="L31" s="112">
        <v>158.19437772700201</v>
      </c>
      <c r="M31" s="106">
        <v>269944</v>
      </c>
      <c r="N31" s="112">
        <v>46.726395786999902</v>
      </c>
      <c r="O31" s="106">
        <v>181992</v>
      </c>
      <c r="P31" s="112">
        <v>73.734490629999996</v>
      </c>
      <c r="Q31" s="106">
        <v>38614</v>
      </c>
      <c r="R31" s="112">
        <v>3.6648757330000001</v>
      </c>
      <c r="S31" s="106">
        <v>32211</v>
      </c>
      <c r="T31" s="112">
        <v>8.7098062719999998</v>
      </c>
      <c r="U31" s="106">
        <v>75432</v>
      </c>
      <c r="V31" s="112">
        <v>18.845904836999999</v>
      </c>
      <c r="W31" s="106">
        <v>10816</v>
      </c>
      <c r="X31" s="132">
        <v>0.51600000000000001</v>
      </c>
    </row>
    <row r="32" spans="2:24" s="133" customFormat="1" ht="45" customHeight="1" x14ac:dyDescent="0.25">
      <c r="B32" s="116">
        <v>45352</v>
      </c>
      <c r="C32" s="109">
        <f t="shared" si="0"/>
        <v>5135156</v>
      </c>
      <c r="D32" s="138">
        <f t="shared" si="1"/>
        <v>970.92499999999995</v>
      </c>
      <c r="E32" s="104">
        <v>1815781</v>
      </c>
      <c r="F32" s="224">
        <v>28.672000000000001</v>
      </c>
      <c r="G32" s="104">
        <v>1469059</v>
      </c>
      <c r="H32" s="224">
        <v>60.496000000000002</v>
      </c>
      <c r="I32" s="104">
        <v>887545</v>
      </c>
      <c r="J32" s="224">
        <v>652.31399999999996</v>
      </c>
      <c r="K32" s="104">
        <v>488842</v>
      </c>
      <c r="L32" s="224">
        <v>137.84800000000001</v>
      </c>
      <c r="M32" s="104">
        <v>262126</v>
      </c>
      <c r="N32" s="224">
        <v>47.868000000000002</v>
      </c>
      <c r="O32" s="104">
        <v>27354</v>
      </c>
      <c r="P32" s="224">
        <v>9.1920000000000002</v>
      </c>
      <c r="Q32" s="104">
        <v>32919</v>
      </c>
      <c r="R32" s="224">
        <v>2.7970000000000002</v>
      </c>
      <c r="S32" s="104">
        <v>33397</v>
      </c>
      <c r="T32" s="224">
        <v>8.8000000000000007</v>
      </c>
      <c r="U32" s="104">
        <v>96321</v>
      </c>
      <c r="V32" s="224">
        <v>21.454000000000001</v>
      </c>
      <c r="W32" s="104">
        <v>21812</v>
      </c>
      <c r="X32" s="233">
        <v>1.484</v>
      </c>
    </row>
    <row r="33" spans="2:24" s="133" customFormat="1" ht="45" customHeight="1" x14ac:dyDescent="0.25">
      <c r="B33" s="117">
        <v>45383</v>
      </c>
      <c r="C33" s="110">
        <f t="shared" si="0"/>
        <v>5016935</v>
      </c>
      <c r="D33" s="139">
        <f t="shared" ref="D33:D38" si="2">F33+H33+J33+L33+N33+P33+R33+T33+V33+X33</f>
        <v>1196.0139999999999</v>
      </c>
      <c r="E33" s="106">
        <v>1813548</v>
      </c>
      <c r="F33" s="112">
        <v>28.6</v>
      </c>
      <c r="G33" s="106">
        <v>1407195</v>
      </c>
      <c r="H33" s="112">
        <v>54.261000000000003</v>
      </c>
      <c r="I33" s="106">
        <v>810805</v>
      </c>
      <c r="J33" s="112">
        <v>890.78</v>
      </c>
      <c r="K33" s="106">
        <v>486952</v>
      </c>
      <c r="L33" s="112">
        <v>130.6</v>
      </c>
      <c r="M33" s="106">
        <v>276606</v>
      </c>
      <c r="N33" s="112">
        <v>50.116999999999997</v>
      </c>
      <c r="O33" s="106">
        <v>36980</v>
      </c>
      <c r="P33" s="112">
        <v>8.0939999999999994</v>
      </c>
      <c r="Q33" s="106">
        <v>27852</v>
      </c>
      <c r="R33" s="112">
        <v>2.423</v>
      </c>
      <c r="S33" s="106">
        <v>31423</v>
      </c>
      <c r="T33" s="112">
        <v>9.2620000000000005</v>
      </c>
      <c r="U33" s="106">
        <v>96482</v>
      </c>
      <c r="V33" s="112">
        <v>20.542000000000002</v>
      </c>
      <c r="W33" s="106">
        <v>29092</v>
      </c>
      <c r="X33" s="132">
        <v>1.335</v>
      </c>
    </row>
    <row r="34" spans="2:24" s="133" customFormat="1" ht="45" customHeight="1" x14ac:dyDescent="0.25">
      <c r="B34" s="116">
        <v>45413</v>
      </c>
      <c r="C34" s="109">
        <f t="shared" ref="C34" si="3">E34+G34+I34+K34+M34+O34+Q34+S34+U34+W34</f>
        <v>5326703</v>
      </c>
      <c r="D34" s="138">
        <f t="shared" si="2"/>
        <v>1006.4940000000001</v>
      </c>
      <c r="E34" s="104">
        <v>1815511</v>
      </c>
      <c r="F34" s="224">
        <v>29.155000000000001</v>
      </c>
      <c r="G34" s="104">
        <v>1504528</v>
      </c>
      <c r="H34" s="224">
        <v>55.15</v>
      </c>
      <c r="I34" s="104">
        <v>932483</v>
      </c>
      <c r="J34" s="224">
        <v>668.04</v>
      </c>
      <c r="K34" s="104">
        <v>497649</v>
      </c>
      <c r="L34" s="224">
        <v>142.77799999999999</v>
      </c>
      <c r="M34" s="104">
        <v>292578</v>
      </c>
      <c r="N34" s="224">
        <v>51.997999999999998</v>
      </c>
      <c r="O34" s="104">
        <v>97395</v>
      </c>
      <c r="P34" s="224">
        <v>20.431000000000001</v>
      </c>
      <c r="Q34" s="104">
        <v>29060</v>
      </c>
      <c r="R34" s="224">
        <v>2.4140000000000001</v>
      </c>
      <c r="S34" s="104">
        <v>34352</v>
      </c>
      <c r="T34" s="224">
        <v>11.939</v>
      </c>
      <c r="U34" s="104">
        <v>112349</v>
      </c>
      <c r="V34" s="224">
        <v>24.148</v>
      </c>
      <c r="W34" s="104">
        <v>10798</v>
      </c>
      <c r="X34" s="233">
        <v>0.441</v>
      </c>
    </row>
    <row r="35" spans="2:24" s="133" customFormat="1" ht="45" customHeight="1" x14ac:dyDescent="0.25">
      <c r="B35" s="117">
        <v>45444</v>
      </c>
      <c r="C35" s="110">
        <f t="shared" ref="C35" si="4">E35+G35+I35+K35+M35+O35+Q35+S35+U35+W35</f>
        <v>5141073</v>
      </c>
      <c r="D35" s="139">
        <f t="shared" si="2"/>
        <v>918.86399999999992</v>
      </c>
      <c r="E35" s="106">
        <v>1864322</v>
      </c>
      <c r="F35" s="112">
        <v>29.45</v>
      </c>
      <c r="G35" s="106">
        <v>1431278</v>
      </c>
      <c r="H35" s="112">
        <v>52.908999999999999</v>
      </c>
      <c r="I35" s="106">
        <v>812711</v>
      </c>
      <c r="J35" s="112">
        <v>594.48599999999999</v>
      </c>
      <c r="K35" s="106">
        <v>502142</v>
      </c>
      <c r="L35" s="112">
        <v>136.63399999999999</v>
      </c>
      <c r="M35" s="106">
        <v>263176</v>
      </c>
      <c r="N35" s="112">
        <v>47.362000000000002</v>
      </c>
      <c r="O35" s="106">
        <v>83648</v>
      </c>
      <c r="P35" s="112">
        <v>23.209</v>
      </c>
      <c r="Q35" s="106">
        <v>27491</v>
      </c>
      <c r="R35" s="112">
        <v>2.4569999999999999</v>
      </c>
      <c r="S35" s="106">
        <v>30881</v>
      </c>
      <c r="T35" s="112">
        <v>9.4849999999999994</v>
      </c>
      <c r="U35" s="106">
        <v>108147</v>
      </c>
      <c r="V35" s="112">
        <v>21.867000000000001</v>
      </c>
      <c r="W35" s="106">
        <v>17277</v>
      </c>
      <c r="X35" s="132">
        <v>1.0049999999999999</v>
      </c>
    </row>
    <row r="36" spans="2:24" s="133" customFormat="1" ht="45" customHeight="1" x14ac:dyDescent="0.25">
      <c r="B36" s="116">
        <v>45474</v>
      </c>
      <c r="C36" s="109">
        <f t="shared" ref="C36" si="5">E36+G36+I36+K36+M36+O36+Q36+S36+U36+W36</f>
        <v>5909747</v>
      </c>
      <c r="D36" s="138">
        <f t="shared" si="2"/>
        <v>1240.8440000000003</v>
      </c>
      <c r="E36" s="104">
        <v>1919218</v>
      </c>
      <c r="F36" s="236">
        <v>30.638000000000002</v>
      </c>
      <c r="G36" s="104">
        <v>1661446</v>
      </c>
      <c r="H36" s="236">
        <v>75.340999999999994</v>
      </c>
      <c r="I36" s="104">
        <v>1158637</v>
      </c>
      <c r="J36" s="236">
        <v>799.43700000000001</v>
      </c>
      <c r="K36" s="104">
        <v>545168</v>
      </c>
      <c r="L36" s="236">
        <v>210.33099999999999</v>
      </c>
      <c r="M36" s="104">
        <v>320235</v>
      </c>
      <c r="N36" s="236">
        <v>57.494</v>
      </c>
      <c r="O36" s="104">
        <v>97535</v>
      </c>
      <c r="P36" s="236">
        <v>25.332000000000001</v>
      </c>
      <c r="Q36" s="104">
        <v>30185</v>
      </c>
      <c r="R36" s="236">
        <v>2.7650000000000001</v>
      </c>
      <c r="S36" s="104">
        <v>41302</v>
      </c>
      <c r="T36" s="236">
        <v>12.525</v>
      </c>
      <c r="U36" s="104">
        <v>124210</v>
      </c>
      <c r="V36" s="236">
        <v>26.577999999999999</v>
      </c>
      <c r="W36" s="104">
        <v>11811</v>
      </c>
      <c r="X36" s="233">
        <v>0.40300000000000002</v>
      </c>
    </row>
    <row r="37" spans="2:24" s="133" customFormat="1" ht="45" customHeight="1" x14ac:dyDescent="0.25">
      <c r="B37" s="117">
        <v>45505</v>
      </c>
      <c r="C37" s="110">
        <f t="shared" ref="C37" si="6">E37+G37+I37+K37+M37+O37+Q37+S37+U37+W37</f>
        <v>5607584</v>
      </c>
      <c r="D37" s="139">
        <f t="shared" si="2"/>
        <v>1067.0430000000001</v>
      </c>
      <c r="E37" s="106">
        <v>1798184</v>
      </c>
      <c r="F37" s="112">
        <v>28.786000000000001</v>
      </c>
      <c r="G37" s="106">
        <v>1442704</v>
      </c>
      <c r="H37" s="112">
        <v>71.558999999999997</v>
      </c>
      <c r="I37" s="106">
        <v>1201901</v>
      </c>
      <c r="J37" s="112">
        <v>633.14400000000001</v>
      </c>
      <c r="K37" s="106">
        <v>502175</v>
      </c>
      <c r="L37" s="112">
        <v>205.88</v>
      </c>
      <c r="M37" s="106">
        <v>297156</v>
      </c>
      <c r="N37" s="112">
        <v>51.801000000000002</v>
      </c>
      <c r="O37" s="106">
        <v>164220</v>
      </c>
      <c r="P37" s="112">
        <v>41.042999999999999</v>
      </c>
      <c r="Q37" s="106">
        <v>28558</v>
      </c>
      <c r="R37" s="112">
        <v>2.383</v>
      </c>
      <c r="S37" s="106">
        <v>37958</v>
      </c>
      <c r="T37" s="112">
        <v>10.598000000000001</v>
      </c>
      <c r="U37" s="106">
        <v>123852</v>
      </c>
      <c r="V37" s="112">
        <v>21.477</v>
      </c>
      <c r="W37" s="106">
        <v>10876</v>
      </c>
      <c r="X37" s="132">
        <v>0.372</v>
      </c>
    </row>
    <row r="38" spans="2:24" s="133" customFormat="1" ht="45" customHeight="1" x14ac:dyDescent="0.25">
      <c r="B38" s="116">
        <v>45536</v>
      </c>
      <c r="C38" s="109">
        <f>E38+G38+I38+K38+M38+O38+Q38+S38+U38+W38</f>
        <v>5907891</v>
      </c>
      <c r="D38" s="138">
        <f t="shared" si="2"/>
        <v>1207.7339999999999</v>
      </c>
      <c r="E38" s="104">
        <v>1958780</v>
      </c>
      <c r="F38" s="238">
        <v>31.16</v>
      </c>
      <c r="G38" s="104">
        <v>1601050</v>
      </c>
      <c r="H38" s="238">
        <v>75.272999999999996</v>
      </c>
      <c r="I38" s="104">
        <v>1099128</v>
      </c>
      <c r="J38" s="238">
        <v>713.85400000000004</v>
      </c>
      <c r="K38" s="104">
        <v>546993</v>
      </c>
      <c r="L38" s="238">
        <v>219.17699999999999</v>
      </c>
      <c r="M38" s="104">
        <v>314217</v>
      </c>
      <c r="N38" s="238">
        <v>55.716999999999999</v>
      </c>
      <c r="O38" s="104">
        <v>177283</v>
      </c>
      <c r="P38" s="238">
        <v>73.292000000000002</v>
      </c>
      <c r="Q38" s="104">
        <v>29996</v>
      </c>
      <c r="R38" s="238">
        <v>2.6019999999999999</v>
      </c>
      <c r="S38" s="104">
        <v>36178</v>
      </c>
      <c r="T38" s="238">
        <v>12.194000000000001</v>
      </c>
      <c r="U38" s="104">
        <v>132618</v>
      </c>
      <c r="V38" s="238">
        <v>24.021999999999998</v>
      </c>
      <c r="W38" s="104">
        <v>11648</v>
      </c>
      <c r="X38" s="233">
        <v>0.443</v>
      </c>
    </row>
    <row r="39" spans="2:24" s="133" customFormat="1" ht="45" customHeight="1" x14ac:dyDescent="0.25">
      <c r="B39" s="117">
        <v>45566</v>
      </c>
      <c r="C39" s="110">
        <f>E39+G39+I39+K39+M39+O39+Q39+S39+U39+W39</f>
        <v>6010862</v>
      </c>
      <c r="D39" s="139">
        <f t="shared" ref="D39" si="7">F39+H39+J39+L39+N39+P39+R39+T39+V39+X39</f>
        <v>1109.0730000000001</v>
      </c>
      <c r="E39" s="106">
        <v>1927082</v>
      </c>
      <c r="F39" s="112">
        <v>31.026</v>
      </c>
      <c r="G39" s="106">
        <v>1681833</v>
      </c>
      <c r="H39" s="112">
        <v>71.403000000000006</v>
      </c>
      <c r="I39" s="106">
        <v>1195043</v>
      </c>
      <c r="J39" s="112">
        <v>627.92899999999997</v>
      </c>
      <c r="K39" s="106">
        <v>541229</v>
      </c>
      <c r="L39" s="112">
        <v>227.947</v>
      </c>
      <c r="M39" s="106">
        <v>325971</v>
      </c>
      <c r="N39" s="112">
        <v>58.295000000000002</v>
      </c>
      <c r="O39" s="106">
        <v>134571</v>
      </c>
      <c r="P39" s="112">
        <v>52.701000000000001</v>
      </c>
      <c r="Q39" s="106">
        <v>31747</v>
      </c>
      <c r="R39" s="112">
        <v>2.766</v>
      </c>
      <c r="S39" s="106">
        <v>32857</v>
      </c>
      <c r="T39" s="112">
        <v>13.233000000000001</v>
      </c>
      <c r="U39" s="106">
        <v>128162</v>
      </c>
      <c r="V39" s="112">
        <v>23.314</v>
      </c>
      <c r="W39" s="106">
        <v>12367</v>
      </c>
      <c r="X39" s="132">
        <v>0.45900000000000002</v>
      </c>
    </row>
    <row r="40" spans="2:24" s="133" customFormat="1" ht="45" customHeight="1" x14ac:dyDescent="0.25">
      <c r="B40" s="116">
        <v>45597</v>
      </c>
      <c r="C40" s="109">
        <f>E40+G40+I40+K40+M40+O40+Q40+S40+U40+W40</f>
        <v>5164068</v>
      </c>
      <c r="D40" s="138">
        <f t="shared" ref="D40" si="8">F40+H40+J40+L40+N40+P40+R40+T40+V40+X40</f>
        <v>972.42099999999994</v>
      </c>
      <c r="E40" s="104">
        <v>1732194</v>
      </c>
      <c r="F40" s="251">
        <v>27.992000000000001</v>
      </c>
      <c r="G40" s="104">
        <v>1480767</v>
      </c>
      <c r="H40" s="251">
        <v>57.773000000000003</v>
      </c>
      <c r="I40" s="104">
        <v>954302</v>
      </c>
      <c r="J40" s="251">
        <v>599.21799999999996</v>
      </c>
      <c r="K40" s="104">
        <v>475648</v>
      </c>
      <c r="L40" s="251">
        <v>188.34800000000001</v>
      </c>
      <c r="M40" s="104">
        <v>293461</v>
      </c>
      <c r="N40" s="251">
        <v>55.079000000000001</v>
      </c>
      <c r="O40" s="104">
        <v>40569</v>
      </c>
      <c r="P40" s="251">
        <v>8.2840000000000007</v>
      </c>
      <c r="Q40" s="104">
        <v>29947</v>
      </c>
      <c r="R40" s="251">
        <v>2.839</v>
      </c>
      <c r="S40" s="104">
        <v>30948</v>
      </c>
      <c r="T40" s="251">
        <v>10.869</v>
      </c>
      <c r="U40" s="104">
        <v>115025</v>
      </c>
      <c r="V40" s="251">
        <v>21.62</v>
      </c>
      <c r="W40" s="104">
        <v>11207</v>
      </c>
      <c r="X40" s="233">
        <v>0.39900000000000002</v>
      </c>
    </row>
    <row r="41" spans="2:24" s="133" customFormat="1" ht="45" customHeight="1" x14ac:dyDescent="0.25">
      <c r="B41" s="124">
        <v>45627</v>
      </c>
      <c r="C41" s="129">
        <f>E41+G41+I41+K41+M41+O41+Q41+S41+U41+W41</f>
        <v>6433820</v>
      </c>
      <c r="D41" s="140">
        <f>F41+H41+J41+L41+N41+P41+R41+T41+V41+X41</f>
        <v>1341.4949999999999</v>
      </c>
      <c r="E41" s="125">
        <v>2081743</v>
      </c>
      <c r="F41" s="126">
        <v>33.466999999999999</v>
      </c>
      <c r="G41" s="125">
        <v>1880324</v>
      </c>
      <c r="H41" s="126">
        <v>72.453000000000003</v>
      </c>
      <c r="I41" s="125">
        <v>1217590</v>
      </c>
      <c r="J41" s="126">
        <v>865.95799999999997</v>
      </c>
      <c r="K41" s="125">
        <v>566100</v>
      </c>
      <c r="L41" s="126">
        <v>230.62100000000001</v>
      </c>
      <c r="M41" s="125">
        <v>335113</v>
      </c>
      <c r="N41" s="126">
        <v>59.48</v>
      </c>
      <c r="O41" s="125">
        <v>115524</v>
      </c>
      <c r="P41" s="126">
        <v>31.859000000000002</v>
      </c>
      <c r="Q41" s="125">
        <v>36084</v>
      </c>
      <c r="R41" s="126">
        <v>3.7869999999999999</v>
      </c>
      <c r="S41" s="125">
        <v>50040</v>
      </c>
      <c r="T41" s="126">
        <v>14.750999999999999</v>
      </c>
      <c r="U41" s="125">
        <v>137762</v>
      </c>
      <c r="V41" s="126">
        <v>28.596</v>
      </c>
      <c r="W41" s="125">
        <v>13540</v>
      </c>
      <c r="X41" s="234">
        <v>0.52300000000000002</v>
      </c>
    </row>
    <row r="42" spans="2:24" ht="15.75" customHeight="1" x14ac:dyDescent="0.25"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</row>
    <row r="43" spans="2:24" ht="15.75" customHeight="1" x14ac:dyDescent="0.25">
      <c r="C43" s="258"/>
      <c r="D43" s="258"/>
      <c r="E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  <c r="R43" s="258"/>
      <c r="S43" s="258"/>
      <c r="T43" s="258"/>
      <c r="U43" s="258"/>
      <c r="V43" s="258"/>
      <c r="W43" s="258"/>
      <c r="X43" s="258"/>
    </row>
    <row r="44" spans="2:24" ht="45.75" customHeight="1" x14ac:dyDescent="0.25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2:24" ht="15.75" customHeight="1" x14ac:dyDescent="0.25">
      <c r="C45"/>
      <c r="D45" s="189"/>
      <c r="E45" s="17"/>
      <c r="F45" s="189"/>
      <c r="G45" s="17"/>
      <c r="H45" s="189"/>
      <c r="I45" s="17"/>
      <c r="J45" s="189"/>
      <c r="K45" s="17"/>
      <c r="L45" s="189"/>
      <c r="M45" s="17"/>
      <c r="N45" s="189"/>
      <c r="O45" s="17"/>
      <c r="P45" s="189"/>
      <c r="Q45" s="17"/>
      <c r="R45" s="189"/>
      <c r="S45" s="17"/>
      <c r="T45" s="189"/>
      <c r="U45" s="17"/>
      <c r="V45" s="189"/>
      <c r="W45" s="17"/>
      <c r="X45" s="189"/>
    </row>
    <row r="46" spans="2:24" ht="15.75" customHeight="1" x14ac:dyDescent="0.25">
      <c r="C4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2:24" ht="15.75" customHeight="1" x14ac:dyDescent="0.25"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</row>
    <row r="48" spans="2:24" ht="15.75" customHeight="1" x14ac:dyDescent="0.25"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</row>
    <row r="49" spans="13:17" ht="15.75" customHeight="1" x14ac:dyDescent="0.25">
      <c r="M49" s="1"/>
      <c r="N49" s="1"/>
      <c r="O49" s="1"/>
      <c r="P49" s="1"/>
      <c r="Q49" s="1"/>
    </row>
    <row r="50" spans="13:17" x14ac:dyDescent="0.25">
      <c r="M50" s="1"/>
      <c r="N50" s="1"/>
      <c r="O50" s="1"/>
      <c r="P50" s="1"/>
      <c r="Q50" s="1"/>
    </row>
    <row r="79" spans="2:2" x14ac:dyDescent="0.25">
      <c r="B79" s="1" t="s">
        <v>130</v>
      </c>
    </row>
  </sheetData>
  <mergeCells count="17">
    <mergeCell ref="I6:J6"/>
    <mergeCell ref="K6:L6"/>
    <mergeCell ref="M6:N6"/>
    <mergeCell ref="B2:C2"/>
    <mergeCell ref="C6:C7"/>
    <mergeCell ref="W2:X2"/>
    <mergeCell ref="D2:V2"/>
    <mergeCell ref="D3:V3"/>
    <mergeCell ref="W6:X6"/>
    <mergeCell ref="O6:P6"/>
    <mergeCell ref="Q6:R6"/>
    <mergeCell ref="S6:T6"/>
    <mergeCell ref="D4:V4"/>
    <mergeCell ref="D6:D7"/>
    <mergeCell ref="U6:V6"/>
    <mergeCell ref="E6:F6"/>
    <mergeCell ref="G6:H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R70"/>
  <sheetViews>
    <sheetView rightToLeft="1" topLeftCell="A10" zoomScale="50" zoomScaleNormal="50" workbookViewId="0">
      <selection activeCell="C32" sqref="C32"/>
    </sheetView>
  </sheetViews>
  <sheetFormatPr defaultColWidth="9.140625" defaultRowHeight="15.75" x14ac:dyDescent="0.25"/>
  <cols>
    <col min="1" max="1" width="10.7109375" customWidth="1"/>
    <col min="2" max="13" width="25.7109375" style="1" customWidth="1"/>
    <col min="14" max="17" width="25.7109375" style="3" customWidth="1"/>
    <col min="18" max="19" width="26.7109375" bestFit="1" customWidth="1"/>
  </cols>
  <sheetData>
    <row r="1" spans="2:18" ht="18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18" s="2" customFormat="1" ht="39.950000000000003" customHeight="1" x14ac:dyDescent="0.25">
      <c r="B2" s="347" t="s">
        <v>83</v>
      </c>
      <c r="C2" s="347"/>
      <c r="D2" s="340" t="s">
        <v>150</v>
      </c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60" t="s">
        <v>59</v>
      </c>
      <c r="Q2" s="360"/>
    </row>
    <row r="3" spans="2:18" s="2" customFormat="1" ht="36" customHeight="1" x14ac:dyDescent="0.25">
      <c r="D3" s="340" t="s">
        <v>155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235"/>
      <c r="Q3" s="308"/>
    </row>
    <row r="4" spans="2:18" s="2" customFormat="1" ht="31.5" customHeight="1" x14ac:dyDescent="0.25">
      <c r="B4" s="25"/>
      <c r="C4" s="340" t="s">
        <v>164</v>
      </c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235"/>
      <c r="Q4" s="310" t="s">
        <v>133</v>
      </c>
    </row>
    <row r="5" spans="2:18" s="2" customFormat="1" ht="18" customHeight="1" x14ac:dyDescent="0.25">
      <c r="B5" s="25"/>
      <c r="C5" s="25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11" t="s">
        <v>132</v>
      </c>
    </row>
    <row r="6" spans="2:18" ht="93" customHeight="1" x14ac:dyDescent="0.25">
      <c r="B6" s="230"/>
      <c r="C6" s="356" t="s">
        <v>148</v>
      </c>
      <c r="D6" s="352" t="s">
        <v>108</v>
      </c>
      <c r="E6" s="356" t="s">
        <v>107</v>
      </c>
      <c r="F6" s="358" t="s">
        <v>134</v>
      </c>
      <c r="G6" s="355"/>
      <c r="H6" s="359" t="s">
        <v>135</v>
      </c>
      <c r="I6" s="355"/>
      <c r="J6" s="350" t="s">
        <v>136</v>
      </c>
      <c r="K6" s="351"/>
      <c r="L6" s="350" t="s">
        <v>137</v>
      </c>
      <c r="M6" s="351"/>
      <c r="N6" s="350" t="s">
        <v>138</v>
      </c>
      <c r="O6" s="351"/>
      <c r="P6" s="350" t="s">
        <v>139</v>
      </c>
      <c r="Q6" s="355"/>
    </row>
    <row r="7" spans="2:18" ht="81.75" customHeight="1" x14ac:dyDescent="0.25">
      <c r="B7" s="231"/>
      <c r="C7" s="357"/>
      <c r="D7" s="353"/>
      <c r="E7" s="357"/>
      <c r="F7" s="36" t="s">
        <v>43</v>
      </c>
      <c r="G7" s="36" t="s">
        <v>6</v>
      </c>
      <c r="H7" s="24" t="s">
        <v>43</v>
      </c>
      <c r="I7" s="35" t="s">
        <v>6</v>
      </c>
      <c r="J7" s="28" t="s">
        <v>43</v>
      </c>
      <c r="K7" s="35" t="s">
        <v>6</v>
      </c>
      <c r="L7" s="35" t="s">
        <v>43</v>
      </c>
      <c r="M7" s="28" t="s">
        <v>6</v>
      </c>
      <c r="N7" s="37" t="s">
        <v>43</v>
      </c>
      <c r="O7" s="35" t="s">
        <v>6</v>
      </c>
      <c r="P7" s="35" t="s">
        <v>43</v>
      </c>
      <c r="Q7" s="35" t="s">
        <v>6</v>
      </c>
    </row>
    <row r="8" spans="2:18" s="150" customFormat="1" ht="40.15" customHeight="1" x14ac:dyDescent="0.25">
      <c r="B8" s="27" t="s">
        <v>26</v>
      </c>
      <c r="C8" s="27"/>
      <c r="D8" s="27"/>
      <c r="E8" s="27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2:18" s="131" customFormat="1" ht="45" customHeight="1" x14ac:dyDescent="0.25">
      <c r="B9" s="105">
        <v>2025</v>
      </c>
      <c r="C9" s="129">
        <f>SUM(C11:C22)</f>
        <v>57562.805999999997</v>
      </c>
      <c r="D9" s="129">
        <f>F9+H9+J9+L9+N9+P9+'53 (b)'!C9+'53 (b)'!E9+'53 (b)'!G9+'53 (b)'!I9+'53 (b)'!K9+'53 (b)'!M9+'53 (b)'!O9+'53 (b)'!Q9</f>
        <v>75425891</v>
      </c>
      <c r="E9" s="139">
        <f>G9+I9+K9+M9+O9+Q9+'53 (b)'!D9+'53 (b)'!F9+'53 (b)'!H9+'53 (b)'!J9+'53 (b)'!L9+'53 (b)'!N9+'53 (b)'!P9+'53 (b)'!R9</f>
        <v>15989.666735698012</v>
      </c>
      <c r="F9" s="106">
        <f>SUM(F11:F22)</f>
        <v>24305528</v>
      </c>
      <c r="G9" s="106">
        <f t="shared" ref="G9:Q9" si="0">SUM(G11:G22)</f>
        <v>394.26386783000407</v>
      </c>
      <c r="H9" s="106">
        <f>SUM(H11:H22)</f>
        <v>13757964</v>
      </c>
      <c r="I9" s="106">
        <f t="shared" si="0"/>
        <v>786.10447709800042</v>
      </c>
      <c r="J9" s="106">
        <f>SUM(J11:J22)</f>
        <v>7396541</v>
      </c>
      <c r="K9" s="106">
        <f t="shared" si="0"/>
        <v>118.00384466700041</v>
      </c>
      <c r="L9" s="106">
        <f>SUM(L11:L22)</f>
        <v>1547063</v>
      </c>
      <c r="M9" s="106">
        <f t="shared" si="0"/>
        <v>439.11134855400002</v>
      </c>
      <c r="N9" s="106">
        <f>SUM(N11:N22)</f>
        <v>15074114</v>
      </c>
      <c r="O9" s="106">
        <f t="shared" si="0"/>
        <v>9514.9234821779992</v>
      </c>
      <c r="P9" s="106">
        <f>SUM(P11:P22)</f>
        <v>10686431</v>
      </c>
      <c r="Q9" s="106">
        <f t="shared" si="0"/>
        <v>4273.2739532360074</v>
      </c>
    </row>
    <row r="10" spans="2:18" s="15" customFormat="1" ht="45" customHeight="1" x14ac:dyDescent="0.3">
      <c r="B10" s="256">
        <v>2025</v>
      </c>
      <c r="C10" s="256"/>
      <c r="D10" s="215"/>
      <c r="E10" s="216"/>
      <c r="F10" s="8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2:18" s="133" customFormat="1" ht="45" customHeight="1" x14ac:dyDescent="0.25">
      <c r="B11" s="116">
        <v>45688</v>
      </c>
      <c r="C11" s="109">
        <v>4577.21</v>
      </c>
      <c r="D11" s="109">
        <f>F11+H11+J11+L11+N11+P11+'53 (b)'!C11+'53 (b)'!E11+'53 (b)'!G11+'53 (b)'!I11+'53 (b)'!K11+'53 (b)'!M11+'53 (b)'!O11+'53 (b)'!Q11</f>
        <v>5889754</v>
      </c>
      <c r="E11" s="138">
        <f>G11+I11+K11+M11+O11+Q11+'53 (b)'!D11+'53 (b)'!F11+'53 (b)'!H11+'53 (b)'!J11+'53 (b)'!L11+'53 (b)'!N11+'53 (b)'!P11+'53 (b)'!R11</f>
        <v>1346.2513727290009</v>
      </c>
      <c r="F11" s="104">
        <v>1846106</v>
      </c>
      <c r="G11" s="305">
        <v>29.994151397000252</v>
      </c>
      <c r="H11" s="104">
        <v>1036704</v>
      </c>
      <c r="I11" s="305">
        <v>59.105722013000026</v>
      </c>
      <c r="J11" s="104">
        <v>555755</v>
      </c>
      <c r="K11" s="305">
        <v>8.104904388000044</v>
      </c>
      <c r="L11" s="104">
        <v>94952</v>
      </c>
      <c r="M11" s="305">
        <v>33.214009789000002</v>
      </c>
      <c r="N11" s="104">
        <v>1311297</v>
      </c>
      <c r="O11" s="305">
        <v>876.52129940399971</v>
      </c>
      <c r="P11" s="104">
        <v>824781</v>
      </c>
      <c r="Q11" s="305">
        <v>293.69306941700069</v>
      </c>
      <c r="R11"/>
    </row>
    <row r="12" spans="2:18" s="133" customFormat="1" ht="45" customHeight="1" x14ac:dyDescent="0.25">
      <c r="B12" s="117">
        <v>45689</v>
      </c>
      <c r="C12" s="110">
        <v>4615.152</v>
      </c>
      <c r="D12" s="110">
        <f>F12+H12+J12+L12+N12+P12+'53 (b)'!C12+'53 (b)'!E12+'53 (b)'!G12+'53 (b)'!I12+'53 (b)'!K12+'53 (b)'!M12+'53 (b)'!O12+'53 (b)'!Q12</f>
        <v>5699781</v>
      </c>
      <c r="E12" s="139">
        <f>G12+I12+K12+M12+O12+Q12+'53 (b)'!D12+'53 (b)'!F12+'53 (b)'!H12+'53 (b)'!J12+'53 (b)'!L12+'53 (b)'!N12+'53 (b)'!P12+'53 (b)'!R12</f>
        <v>1190.1604388010014</v>
      </c>
      <c r="F12" s="106">
        <v>1770161</v>
      </c>
      <c r="G12" s="112">
        <v>29.143905056000222</v>
      </c>
      <c r="H12" s="106">
        <v>1004334</v>
      </c>
      <c r="I12" s="112">
        <v>59.559274026000047</v>
      </c>
      <c r="J12" s="106">
        <v>542240</v>
      </c>
      <c r="K12" s="112">
        <v>7.4428800310000476</v>
      </c>
      <c r="L12" s="106">
        <v>210019</v>
      </c>
      <c r="M12" s="112">
        <v>74.688462292999986</v>
      </c>
      <c r="N12" s="106">
        <v>1182795</v>
      </c>
      <c r="O12" s="112">
        <v>664.89719128800027</v>
      </c>
      <c r="P12" s="106">
        <v>798417</v>
      </c>
      <c r="Q12" s="112">
        <v>317.5559191150009</v>
      </c>
      <c r="R12"/>
    </row>
    <row r="13" spans="2:18" s="133" customFormat="1" ht="45" customHeight="1" x14ac:dyDescent="0.25">
      <c r="B13" s="116">
        <v>45717</v>
      </c>
      <c r="C13" s="109">
        <v>4650.634</v>
      </c>
      <c r="D13" s="109">
        <f>F13+H13+J13+L13+N13+P13+'53 (b)'!C13+'53 (b)'!E13+'53 (b)'!G13+'53 (b)'!I13+'53 (b)'!K13+'53 (b)'!M13+'53 (b)'!O13+'53 (b)'!Q13</f>
        <v>5497430</v>
      </c>
      <c r="E13" s="138">
        <f>G13+I13+K13+M13+O13+Q13+'53 (b)'!D13+'53 (b)'!F13+'53 (b)'!H13+'53 (b)'!J13+'53 (b)'!L13+'53 (b)'!N13+'53 (b)'!P13+'53 (b)'!R13</f>
        <v>1134.3877516510008</v>
      </c>
      <c r="F13" s="138">
        <v>1846928</v>
      </c>
      <c r="G13" s="305">
        <v>30.97819251800038</v>
      </c>
      <c r="H13" s="104">
        <v>1039058</v>
      </c>
      <c r="I13" s="305">
        <v>62.585442845000031</v>
      </c>
      <c r="J13" s="104">
        <v>562692</v>
      </c>
      <c r="K13" s="305">
        <v>7.145602230000053</v>
      </c>
      <c r="L13" s="104">
        <v>50825</v>
      </c>
      <c r="M13" s="305">
        <v>10.292451436</v>
      </c>
      <c r="N13" s="104">
        <v>979812</v>
      </c>
      <c r="O13" s="305">
        <v>689.28908956099974</v>
      </c>
      <c r="P13" s="104">
        <v>804682</v>
      </c>
      <c r="Q13" s="305">
        <v>299.55399430200089</v>
      </c>
      <c r="R13"/>
    </row>
    <row r="14" spans="2:18" s="133" customFormat="1" ht="45" customHeight="1" x14ac:dyDescent="0.25">
      <c r="B14" s="117">
        <v>45748</v>
      </c>
      <c r="C14" s="110">
        <v>4684.8469999999998</v>
      </c>
      <c r="D14" s="110">
        <f>F14+H14+J14+L14+N14+P14+'53 (b)'!C14+'53 (b)'!E14+'53 (b)'!G14+'53 (b)'!I14+'53 (b)'!K14+'53 (b)'!M14+'53 (b)'!O14+'53 (b)'!Q14</f>
        <v>6535154</v>
      </c>
      <c r="E14" s="139">
        <f>G14+I14+K14+M14+O14+Q14+'53 (b)'!D14+'53 (b)'!F14+'53 (b)'!H14+'53 (b)'!J14+'53 (b)'!L14+'53 (b)'!N14+'53 (b)'!P14+'53 (b)'!R14</f>
        <v>1567.5438370250015</v>
      </c>
      <c r="F14" s="106">
        <v>2214792</v>
      </c>
      <c r="G14" s="112">
        <v>35.07226297200036</v>
      </c>
      <c r="H14" s="106">
        <v>1201083</v>
      </c>
      <c r="I14" s="112">
        <v>64.756815927000019</v>
      </c>
      <c r="J14" s="106">
        <v>644196</v>
      </c>
      <c r="K14" s="112">
        <v>9.7273321820000405</v>
      </c>
      <c r="L14" s="106">
        <v>78644</v>
      </c>
      <c r="M14" s="112">
        <v>10.890237766000007</v>
      </c>
      <c r="N14" s="106">
        <v>1173252</v>
      </c>
      <c r="O14" s="112">
        <v>1076.6869418739998</v>
      </c>
      <c r="P14" s="106">
        <v>992896</v>
      </c>
      <c r="Q14" s="112">
        <v>332.92972428300118</v>
      </c>
      <c r="R14"/>
    </row>
    <row r="15" spans="2:18" s="133" customFormat="1" ht="45" customHeight="1" x14ac:dyDescent="0.25">
      <c r="B15" s="116">
        <v>45778</v>
      </c>
      <c r="C15" s="109">
        <v>4725.0690000000004</v>
      </c>
      <c r="D15" s="109">
        <f>F15+H15+J15+L15+N15+P15+'53 (b)'!C15+'53 (b)'!E15+'53 (b)'!G15+'53 (b)'!I15+'53 (b)'!K15+'53 (b)'!M15+'53 (b)'!O15+'53 (b)'!Q15</f>
        <v>5761901</v>
      </c>
      <c r="E15" s="138">
        <f>G15+I15+K15+M15+O15+Q15+'53 (b)'!D15+'53 (b)'!F15+'53 (b)'!H15+'53 (b)'!J15+'53 (b)'!L15+'53 (b)'!N15+'53 (b)'!P15+'53 (b)'!R15</f>
        <v>1131.3625222470014</v>
      </c>
      <c r="F15" s="104">
        <v>1924472</v>
      </c>
      <c r="G15" s="305">
        <v>31.213429709000323</v>
      </c>
      <c r="H15" s="104">
        <v>1065277</v>
      </c>
      <c r="I15" s="305">
        <v>53.889506440000034</v>
      </c>
      <c r="J15" s="104">
        <v>570745</v>
      </c>
      <c r="K15" s="305">
        <v>9.0704945530000334</v>
      </c>
      <c r="L15" s="104">
        <v>97941</v>
      </c>
      <c r="M15" s="305">
        <v>19.446551448000008</v>
      </c>
      <c r="N15" s="104">
        <v>1051608</v>
      </c>
      <c r="O15" s="305">
        <v>676.5765559150002</v>
      </c>
      <c r="P15" s="104">
        <v>850900</v>
      </c>
      <c r="Q15" s="305">
        <v>306.66435690000083</v>
      </c>
      <c r="R15"/>
    </row>
    <row r="16" spans="2:18" s="133" customFormat="1" ht="45" customHeight="1" x14ac:dyDescent="0.25">
      <c r="B16" s="117">
        <v>45809</v>
      </c>
      <c r="C16" s="110">
        <v>4763.7550000000001</v>
      </c>
      <c r="D16" s="110">
        <f>F16+H16+J16+L16+N16+P16+'53 (b)'!C16+'53 (b)'!E16+'53 (b)'!G16+'53 (b)'!I16+'53 (b)'!K16+'53 (b)'!M16+'53 (b)'!O16+'53 (b)'!Q16</f>
        <v>6127555</v>
      </c>
      <c r="E16" s="139">
        <f>G16+I16+K16+M16+O16+Q16+'53 (b)'!D16+'53 (b)'!F16+'53 (b)'!H16+'53 (b)'!J16+'53 (b)'!L16+'53 (b)'!N16+'53 (b)'!P16+'53 (b)'!R16</f>
        <v>1129.6059941780013</v>
      </c>
      <c r="F16" s="106">
        <v>2139448</v>
      </c>
      <c r="G16" s="112">
        <v>34.118520026000404</v>
      </c>
      <c r="H16" s="106">
        <v>1176280</v>
      </c>
      <c r="I16" s="112">
        <v>60.166820195000035</v>
      </c>
      <c r="J16" s="106">
        <v>619935</v>
      </c>
      <c r="K16" s="112">
        <v>10.191800704000034</v>
      </c>
      <c r="L16" s="106">
        <v>93637</v>
      </c>
      <c r="M16" s="112">
        <v>23.69661360800001</v>
      </c>
      <c r="N16" s="106">
        <v>1008012</v>
      </c>
      <c r="O16" s="112">
        <v>668.32298618799996</v>
      </c>
      <c r="P16" s="106">
        <v>877256</v>
      </c>
      <c r="Q16" s="112">
        <v>296.56996342200085</v>
      </c>
      <c r="R16"/>
    </row>
    <row r="17" spans="2:18" s="133" customFormat="1" ht="45" customHeight="1" x14ac:dyDescent="0.25">
      <c r="B17" s="116">
        <v>45839</v>
      </c>
      <c r="C17" s="109">
        <v>4807.1049999999996</v>
      </c>
      <c r="D17" s="109">
        <f>F17+H17+J17+L17+N17+P17+'53 (b)'!C17+'53 (b)'!E17+'53 (b)'!G17+'53 (b)'!I17+'53 (b)'!K17+'53 (b)'!M17+'53 (b)'!O17+'53 (b)'!Q17</f>
        <v>6582017</v>
      </c>
      <c r="E17" s="138">
        <f>G17+I17+K17+M17+O17+Q17+'53 (b)'!D17+'53 (b)'!F17+'53 (b)'!H17+'53 (b)'!J17+'53 (b)'!L17+'53 (b)'!N17+'53 (b)'!P17+'53 (b)'!R17</f>
        <v>1395.5481820040013</v>
      </c>
      <c r="F17" s="104">
        <v>2134672</v>
      </c>
      <c r="G17" s="305">
        <v>33.93670799400028</v>
      </c>
      <c r="H17" s="104">
        <v>1214738</v>
      </c>
      <c r="I17" s="305">
        <v>69.168440497000049</v>
      </c>
      <c r="J17" s="104">
        <v>664153</v>
      </c>
      <c r="K17" s="305">
        <v>11.682894315000024</v>
      </c>
      <c r="L17" s="104">
        <v>130136</v>
      </c>
      <c r="M17" s="305">
        <v>28.493495975999998</v>
      </c>
      <c r="N17" s="104">
        <v>1287917</v>
      </c>
      <c r="O17" s="305">
        <v>858.43197008000004</v>
      </c>
      <c r="P17" s="104">
        <v>904981</v>
      </c>
      <c r="Q17" s="305">
        <v>351.57899745200081</v>
      </c>
      <c r="R17"/>
    </row>
    <row r="18" spans="2:18" s="133" customFormat="1" ht="45" customHeight="1" x14ac:dyDescent="0.25">
      <c r="B18" s="117">
        <v>45870</v>
      </c>
      <c r="C18" s="110">
        <v>4853.2330000000002</v>
      </c>
      <c r="D18" s="110">
        <f>F18+H18+J18+L18+N18+P18+'53 (b)'!C18+'53 (b)'!E18+'53 (b)'!G18+'53 (b)'!I18+'53 (b)'!K18+'53 (b)'!M18+'53 (b)'!O18+'53 (b)'!Q18</f>
        <v>6640835</v>
      </c>
      <c r="E18" s="139">
        <f>G18+I18+K18+M18+O18+Q18+'53 (b)'!D18+'53 (b)'!F18+'53 (b)'!H18+'53 (b)'!J18+'53 (b)'!L18+'53 (b)'!N18+'53 (b)'!P18+'53 (b)'!R18</f>
        <v>1277.2997571690014</v>
      </c>
      <c r="F18" s="106">
        <v>2098006</v>
      </c>
      <c r="G18" s="112">
        <v>33.543262555000261</v>
      </c>
      <c r="H18" s="106">
        <v>1197998</v>
      </c>
      <c r="I18" s="112">
        <v>78.467140343000011</v>
      </c>
      <c r="J18" s="106">
        <v>630741</v>
      </c>
      <c r="K18" s="112">
        <v>11.122952032000031</v>
      </c>
      <c r="L18" s="106">
        <v>188209</v>
      </c>
      <c r="M18" s="112">
        <v>50.966301573999999</v>
      </c>
      <c r="N18" s="106">
        <v>1376822</v>
      </c>
      <c r="O18" s="112">
        <v>723.06879216300001</v>
      </c>
      <c r="P18" s="106">
        <v>914417</v>
      </c>
      <c r="Q18" s="112">
        <v>341.4006537700007</v>
      </c>
      <c r="R18"/>
    </row>
    <row r="19" spans="2:18" s="133" customFormat="1" ht="45" customHeight="1" x14ac:dyDescent="0.25">
      <c r="B19" s="116">
        <v>45901</v>
      </c>
      <c r="C19" s="109">
        <v>4897.8670000000002</v>
      </c>
      <c r="D19" s="109">
        <f>F19+H19+J19+L19+N19+P19+'53 (b)'!C19+'53 (b)'!E19+'53 (b)'!G19+'53 (b)'!I19+'53 (b)'!K19+'53 (b)'!M19+'53 (b)'!O19+'53 (b)'!Q19</f>
        <v>6452133</v>
      </c>
      <c r="E19" s="138">
        <f>G19+I19+K19+M19+O19+Q19+'53 (b)'!D19+'53 (b)'!F19+'53 (b)'!H19+'53 (b)'!J19+'53 (b)'!L19+'53 (b)'!N19+'53 (b)'!P19+'53 (b)'!R19</f>
        <v>1397.390456668001</v>
      </c>
      <c r="F19" s="104">
        <v>2013014</v>
      </c>
      <c r="G19" s="305">
        <v>32.857302715000358</v>
      </c>
      <c r="H19" s="104">
        <v>1158858</v>
      </c>
      <c r="I19" s="305">
        <v>79.760056675000058</v>
      </c>
      <c r="J19" s="104">
        <v>621710</v>
      </c>
      <c r="K19" s="305">
        <v>11.120596370000021</v>
      </c>
      <c r="L19" s="104">
        <v>246658</v>
      </c>
      <c r="M19" s="305">
        <v>95.956606488999995</v>
      </c>
      <c r="N19" s="104">
        <v>1283853</v>
      </c>
      <c r="O19" s="305">
        <v>758.2544851429999</v>
      </c>
      <c r="P19" s="104">
        <v>907144</v>
      </c>
      <c r="Q19" s="305">
        <v>380.94353274100069</v>
      </c>
      <c r="R19"/>
    </row>
    <row r="20" spans="2:18" s="133" customFormat="1" ht="45" customHeight="1" x14ac:dyDescent="0.25">
      <c r="B20" s="117">
        <v>45931</v>
      </c>
      <c r="C20" s="110">
        <v>4953.55</v>
      </c>
      <c r="D20" s="110">
        <f>F20+H20+J20+L20+N20+P20+'53 (b)'!C20+'53 (b)'!E20+'53 (b)'!G20+'53 (b)'!I20+'53 (b)'!K20+'53 (b)'!M20+'53 (b)'!O20+'53 (b)'!Q20</f>
        <v>6692535</v>
      </c>
      <c r="E20" s="139">
        <f>G20+I20+K20+M20+O20+Q20+'53 (b)'!D20+'53 (b)'!F20+'53 (b)'!H20+'53 (b)'!J20+'53 (b)'!L20+'53 (b)'!N20+'53 (b)'!P20+'53 (b)'!R20</f>
        <v>1415.7649161600007</v>
      </c>
      <c r="F20" s="106">
        <v>2062973</v>
      </c>
      <c r="G20" s="112">
        <v>33.699764181000397</v>
      </c>
      <c r="H20" s="106">
        <v>1162266</v>
      </c>
      <c r="I20" s="112">
        <v>68.979979269000012</v>
      </c>
      <c r="J20" s="106">
        <v>640145</v>
      </c>
      <c r="K20" s="112">
        <v>11.132585007000031</v>
      </c>
      <c r="L20" s="106">
        <v>139225</v>
      </c>
      <c r="M20" s="112">
        <v>40.762569385999996</v>
      </c>
      <c r="N20" s="106">
        <v>1498586</v>
      </c>
      <c r="O20" s="112">
        <v>788.01320302100009</v>
      </c>
      <c r="P20" s="106">
        <v>943637</v>
      </c>
      <c r="Q20" s="112">
        <v>434.10908403900038</v>
      </c>
      <c r="R20"/>
    </row>
    <row r="21" spans="2:18" s="133" customFormat="1" ht="45" customHeight="1" x14ac:dyDescent="0.25">
      <c r="B21" s="116">
        <v>45962</v>
      </c>
      <c r="C21" s="109">
        <v>4995.0420000000004</v>
      </c>
      <c r="D21" s="109">
        <f>F21+H21+J21+L21+N21+P21+'53 (b)'!C21+'53 (b)'!E21+'53 (b)'!G21+'53 (b)'!I21+'53 (b)'!K21+'53 (b)'!M21+'53 (b)'!O21+'53 (b)'!Q21</f>
        <v>6518115</v>
      </c>
      <c r="E21" s="138">
        <f>G21+I21+K21+M21+O21+Q21+'53 (b)'!D21+'53 (b)'!F21+'53 (b)'!H21+'53 (b)'!J21+'53 (b)'!L21+'53 (b)'!N21+'53 (b)'!P21+'53 (b)'!R21</f>
        <v>1405.6302388830006</v>
      </c>
      <c r="F21" s="104">
        <v>2075202</v>
      </c>
      <c r="G21" s="305">
        <v>33.817006594000425</v>
      </c>
      <c r="H21" s="104">
        <v>1201865</v>
      </c>
      <c r="I21" s="305">
        <v>63.363865098000019</v>
      </c>
      <c r="J21" s="104">
        <v>652872</v>
      </c>
      <c r="K21" s="305">
        <v>10.615257814000028</v>
      </c>
      <c r="L21" s="104">
        <v>60913</v>
      </c>
      <c r="M21" s="305">
        <v>8.0594423840000022</v>
      </c>
      <c r="N21" s="104">
        <v>1378822</v>
      </c>
      <c r="O21" s="305">
        <v>835.7556901400003</v>
      </c>
      <c r="P21" s="104">
        <v>926251</v>
      </c>
      <c r="Q21" s="305">
        <v>416.33090790799992</v>
      </c>
      <c r="R21"/>
    </row>
    <row r="22" spans="2:18" s="133" customFormat="1" ht="45" customHeight="1" x14ac:dyDescent="0.25">
      <c r="B22" s="124">
        <v>45992</v>
      </c>
      <c r="C22" s="129">
        <v>5039.3419999999996</v>
      </c>
      <c r="D22" s="129">
        <f>F22+H22+J22+L22+N22+P22+'53 (b)'!C22+'53 (b)'!E22+'53 (b)'!G22+'53 (b)'!I22+'53 (b)'!K22+'53 (b)'!M22+'53 (b)'!O22+'53 (b)'!Q22</f>
        <v>7028681</v>
      </c>
      <c r="E22" s="140">
        <f>G22+I22+K22+M22+O22+Q22+'53 (b)'!D22+'53 (b)'!F22+'53 (b)'!H22+'53 (b)'!J22+'53 (b)'!L22+'53 (b)'!N22+'53 (b)'!P22+'53 (b)'!R22</f>
        <v>1598.7212681830006</v>
      </c>
      <c r="F22" s="125">
        <v>2179754</v>
      </c>
      <c r="G22" s="126">
        <v>35.889362113000487</v>
      </c>
      <c r="H22" s="125">
        <v>1299503</v>
      </c>
      <c r="I22" s="126">
        <v>66.301413770000025</v>
      </c>
      <c r="J22" s="125">
        <v>691357</v>
      </c>
      <c r="K22" s="126">
        <v>10.646545041000019</v>
      </c>
      <c r="L22" s="125">
        <v>155904</v>
      </c>
      <c r="M22" s="126">
        <v>42.644606405000005</v>
      </c>
      <c r="N22" s="125">
        <v>1541338</v>
      </c>
      <c r="O22" s="126">
        <v>899.10527740100042</v>
      </c>
      <c r="P22" s="125">
        <v>941069</v>
      </c>
      <c r="Q22" s="126">
        <v>501.94374988699991</v>
      </c>
      <c r="R22"/>
    </row>
    <row r="23" spans="2:18" s="15" customFormat="1" ht="45" customHeight="1" x14ac:dyDescent="0.3">
      <c r="B23" s="256">
        <v>2026</v>
      </c>
      <c r="C23" s="256"/>
      <c r="D23" s="215"/>
      <c r="E23" s="216"/>
      <c r="F23" s="8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/>
    </row>
    <row r="24" spans="2:18" s="133" customFormat="1" ht="45" customHeight="1" x14ac:dyDescent="0.25">
      <c r="B24" s="116">
        <v>46053</v>
      </c>
      <c r="C24" s="109">
        <v>5085.518</v>
      </c>
      <c r="D24" s="109">
        <f>F24+H24+J24+L24+N24+P24+'53 (b)'!C24+'53 (b)'!E24+'53 (b)'!G24+'53 (b)'!I24+'53 (b)'!K24+'53 (b)'!M24+'53 (b)'!O24+'53 (b)'!Q24</f>
        <v>6534367</v>
      </c>
      <c r="E24" s="138">
        <f>G24+I24+K24+M24+O24+Q24+'53 (b)'!D24+'53 (b)'!F24+'53 (b)'!H24+'53 (b)'!J24+'53 (b)'!L24+'53 (b)'!N24+'53 (b)'!P24+'53 (b)'!R24</f>
        <v>1394.3556491460004</v>
      </c>
      <c r="F24" s="104">
        <v>1975316</v>
      </c>
      <c r="G24" s="305">
        <v>32.523284819000366</v>
      </c>
      <c r="H24" s="104">
        <v>1168893</v>
      </c>
      <c r="I24" s="305">
        <v>68.032027439000061</v>
      </c>
      <c r="J24" s="104">
        <v>591401</v>
      </c>
      <c r="K24" s="305">
        <v>8.8255833720000467</v>
      </c>
      <c r="L24" s="104">
        <v>132047</v>
      </c>
      <c r="M24" s="305">
        <v>38.508571041999993</v>
      </c>
      <c r="N24" s="104">
        <v>1615008</v>
      </c>
      <c r="O24" s="305">
        <v>904.2961780290002</v>
      </c>
      <c r="P24" s="104">
        <v>831686</v>
      </c>
      <c r="Q24" s="305">
        <v>296.81255078099986</v>
      </c>
      <c r="R24"/>
    </row>
    <row r="25" spans="2:18" s="133" customFormat="1" ht="45" customHeight="1" x14ac:dyDescent="0.25">
      <c r="B25" s="117">
        <v>46054</v>
      </c>
      <c r="C25" s="110">
        <v>5128.982</v>
      </c>
      <c r="D25" s="110">
        <f>F25+H25+J25+L25+N25+P25+'53 (b)'!C25+'53 (b)'!E25+'53 (b)'!G25+'53 (b)'!I25+'53 (b)'!K25+'53 (b)'!M25+'53 (b)'!O25+'53 (b)'!Q25</f>
        <v>6579808</v>
      </c>
      <c r="E25" s="139">
        <f>G25+I25+K25+M25+O25+Q25+'53 (b)'!D25+'53 (b)'!F25+'53 (b)'!H25+'53 (b)'!J25+'53 (b)'!L25+'53 (b)'!N25+'53 (b)'!P25+'53 (b)'!R25</f>
        <v>1238.4470131950006</v>
      </c>
      <c r="F25" s="106">
        <v>1949640</v>
      </c>
      <c r="G25" s="112">
        <v>32.216428835000386</v>
      </c>
      <c r="H25" s="106">
        <v>1169623</v>
      </c>
      <c r="I25" s="112">
        <v>73.792217268000002</v>
      </c>
      <c r="J25" s="106">
        <v>613485</v>
      </c>
      <c r="K25" s="112">
        <v>9.1105710870000518</v>
      </c>
      <c r="L25" s="106">
        <v>244158</v>
      </c>
      <c r="M25" s="112">
        <v>78.808067687999994</v>
      </c>
      <c r="N25" s="106">
        <v>1531715</v>
      </c>
      <c r="O25" s="112">
        <v>754.8920674530001</v>
      </c>
      <c r="P25" s="106">
        <v>868930</v>
      </c>
      <c r="Q25" s="112">
        <v>252.34809578099993</v>
      </c>
      <c r="R25"/>
    </row>
    <row r="26" spans="2:18" s="133" customFormat="1" ht="45" customHeight="1" x14ac:dyDescent="0.25">
      <c r="B26" s="116">
        <v>46082</v>
      </c>
      <c r="C26" s="109">
        <v>5170.8040000000001</v>
      </c>
      <c r="D26" s="109">
        <f>F26+H26+J26+L26+N26+P26+'53 (b)'!C26+'53 (b)'!E26+'53 (b)'!G26+'53 (b)'!I26+'53 (b)'!K26+'53 (b)'!M26+'53 (b)'!O26+'53 (b)'!Q26</f>
        <v>7357638</v>
      </c>
      <c r="E26" s="138">
        <f>G26+I26+K26+M26+O26+Q26+'53 (b)'!D26+'53 (b)'!F26+'53 (b)'!H26+'53 (b)'!J26+'53 (b)'!L26+'53 (b)'!N26+'53 (b)'!P26+'53 (b)'!R26</f>
        <v>1257.3944025240003</v>
      </c>
      <c r="F26" s="104">
        <v>2389525</v>
      </c>
      <c r="G26" s="305">
        <v>38.896595056000571</v>
      </c>
      <c r="H26" s="104">
        <v>1386168</v>
      </c>
      <c r="I26" s="305">
        <v>77.88732914500001</v>
      </c>
      <c r="J26" s="104">
        <v>751040</v>
      </c>
      <c r="K26" s="305">
        <v>11.62424075300005</v>
      </c>
      <c r="L26" s="104">
        <v>94871</v>
      </c>
      <c r="M26" s="305">
        <v>17.167913547000001</v>
      </c>
      <c r="N26" s="104">
        <v>1462211</v>
      </c>
      <c r="O26" s="305">
        <v>797.31257727000025</v>
      </c>
      <c r="P26" s="104">
        <v>1025514</v>
      </c>
      <c r="Q26" s="305">
        <v>270.17442525999974</v>
      </c>
      <c r="R26"/>
    </row>
    <row r="27" spans="2:18" s="133" customFormat="1" ht="45" customHeight="1" x14ac:dyDescent="0.25">
      <c r="B27" s="117">
        <v>46113</v>
      </c>
      <c r="C27" s="110">
        <v>5208.0119999999997</v>
      </c>
      <c r="D27" s="110">
        <f>F27+H27+J27+L27+N27+P27+'53 (b)'!C27+'53 (b)'!E27+'53 (b)'!G27+'53 (b)'!I27+'53 (b)'!K27+'53 (b)'!M27+'53 (b)'!O27+'53 (b)'!Q27</f>
        <v>6595495</v>
      </c>
      <c r="E27" s="139">
        <f>G27+I27+K27+M27+O27+Q27+'53 (b)'!D27+'53 (b)'!F27+'53 (b)'!H27+'53 (b)'!J27+'53 (b)'!L27+'53 (b)'!N27+'53 (b)'!P27+'53 (b)'!R27</f>
        <v>1429.1292124410004</v>
      </c>
      <c r="F27" s="106">
        <v>2066168</v>
      </c>
      <c r="G27" s="112">
        <v>33.906924782000502</v>
      </c>
      <c r="H27" s="106">
        <v>1192187</v>
      </c>
      <c r="I27" s="112">
        <v>67.490843775000002</v>
      </c>
      <c r="J27" s="106">
        <v>654031</v>
      </c>
      <c r="K27" s="112">
        <v>10.446664541000048</v>
      </c>
      <c r="L27" s="106">
        <v>75765</v>
      </c>
      <c r="M27" s="112">
        <v>11.065851053999998</v>
      </c>
      <c r="N27" s="106">
        <v>1531490</v>
      </c>
      <c r="O27" s="112">
        <v>1028.9279529060002</v>
      </c>
      <c r="P27" s="106">
        <v>875837</v>
      </c>
      <c r="Q27" s="112">
        <v>241.17364108399985</v>
      </c>
      <c r="R27"/>
    </row>
    <row r="28" spans="2:18" s="133" customFormat="1" ht="45" customHeight="1" x14ac:dyDescent="0.25">
      <c r="B28" s="116">
        <v>46143</v>
      </c>
      <c r="C28" s="109">
        <v>5248.473</v>
      </c>
      <c r="D28" s="109">
        <f>F28+H28+J28+L28+N28+P28+'53 (b)'!C28+'53 (b)'!E28+'53 (b)'!G28+'53 (b)'!I28+'53 (b)'!K28+'53 (b)'!M28+'53 (b)'!O28+'53 (b)'!Q28</f>
        <v>6864518</v>
      </c>
      <c r="E28" s="138">
        <f>G28+I28+K28+M28+O28+Q28+'53 (b)'!D28+'53 (b)'!F28+'53 (b)'!H28+'53 (b)'!J28+'53 (b)'!L28+'53 (b)'!N28+'53 (b)'!P28+'53 (b)'!R28</f>
        <v>1192.8160184700005</v>
      </c>
      <c r="F28" s="104">
        <v>2261012</v>
      </c>
      <c r="G28" s="312">
        <v>36.141207880000586</v>
      </c>
      <c r="H28" s="104">
        <v>1283238</v>
      </c>
      <c r="I28" s="312">
        <v>65.436396426999991</v>
      </c>
      <c r="J28" s="104">
        <v>695023</v>
      </c>
      <c r="K28" s="312">
        <v>11.041237787000046</v>
      </c>
      <c r="L28" s="104">
        <v>138904</v>
      </c>
      <c r="M28" s="312">
        <v>23.489421247999992</v>
      </c>
      <c r="N28" s="104">
        <v>1326004</v>
      </c>
      <c r="O28" s="312">
        <v>775.8279156450003</v>
      </c>
      <c r="P28" s="104">
        <v>946834</v>
      </c>
      <c r="Q28" s="312">
        <v>243.30022696799978</v>
      </c>
      <c r="R28"/>
    </row>
    <row r="29" spans="2:18" s="133" customFormat="1" ht="45" customHeight="1" x14ac:dyDescent="0.25">
      <c r="B29" s="117">
        <v>46174</v>
      </c>
      <c r="C29" s="110">
        <v>5290.9210000000003</v>
      </c>
      <c r="D29" s="110">
        <f>F29+H29+J29+L29+N29+P29+'53 (b)'!C29+'53 (b)'!E29+'53 (b)'!G29+'53 (b)'!I29+'53 (b)'!K29+'53 (b)'!M29+'53 (b)'!O29+'53 (b)'!Q29</f>
        <v>7057016</v>
      </c>
      <c r="E29" s="139">
        <f>G29+I29+K29+M29+O29+Q29+'53 (b)'!D29+'53 (b)'!F29+'53 (b)'!H29+'53 (b)'!J29+'53 (b)'!L29+'53 (b)'!N29+'53 (b)'!P29+'53 (b)'!R29</f>
        <v>1264.015234139001</v>
      </c>
      <c r="F29" s="106">
        <v>2199951</v>
      </c>
      <c r="G29" s="112">
        <v>36.726191275000588</v>
      </c>
      <c r="H29" s="106">
        <v>1293768</v>
      </c>
      <c r="I29" s="112">
        <v>65.46484982600002</v>
      </c>
      <c r="J29" s="106">
        <v>700298</v>
      </c>
      <c r="K29" s="112">
        <v>13.16207408500002</v>
      </c>
      <c r="L29" s="106">
        <v>125974</v>
      </c>
      <c r="M29" s="112">
        <v>32.784449845000005</v>
      </c>
      <c r="N29" s="106">
        <v>1594562</v>
      </c>
      <c r="O29" s="112">
        <v>816.01600051100013</v>
      </c>
      <c r="P29" s="106">
        <v>925674</v>
      </c>
      <c r="Q29" s="112">
        <v>256.15102899399989</v>
      </c>
      <c r="R29"/>
    </row>
    <row r="30" spans="2:18" s="133" customFormat="1" ht="45" customHeight="1" x14ac:dyDescent="0.25">
      <c r="B30" s="116">
        <v>46204</v>
      </c>
      <c r="C30" s="109">
        <v>5339.1779999999999</v>
      </c>
      <c r="D30" s="109">
        <f>F30+H30+J30+L30+N30+P30+'53 (b)'!C30+'53 (b)'!E30+'53 (b)'!G30+'53 (b)'!I30+'53 (b)'!K30+'53 (b)'!M30+'53 (b)'!O30+'53 (b)'!Q30</f>
        <v>7324128</v>
      </c>
      <c r="E30" s="138">
        <f>G30+I30+K30+M30+O30+Q30+'53 (b)'!D30+'53 (b)'!F30+'53 (b)'!H30+'53 (b)'!J30+'53 (b)'!L30+'53 (b)'!N30+'53 (b)'!P30+'53 (b)'!R30</f>
        <v>1410.3074449010001</v>
      </c>
      <c r="F30" s="104">
        <v>2213222</v>
      </c>
      <c r="G30" s="313">
        <v>36.147358686000508</v>
      </c>
      <c r="H30" s="104">
        <v>1330164</v>
      </c>
      <c r="I30" s="313">
        <v>71.573010041000018</v>
      </c>
      <c r="J30" s="104">
        <v>720175</v>
      </c>
      <c r="K30" s="313">
        <v>13.356509273000011</v>
      </c>
      <c r="L30" s="104">
        <v>154090</v>
      </c>
      <c r="M30" s="313">
        <v>32.05837808399999</v>
      </c>
      <c r="N30" s="104">
        <v>1710022</v>
      </c>
      <c r="O30" s="313">
        <v>940.87555564599984</v>
      </c>
      <c r="P30" s="104">
        <v>964586</v>
      </c>
      <c r="Q30" s="313">
        <v>270.04236483299962</v>
      </c>
      <c r="R30"/>
    </row>
    <row r="31" spans="2:18" s="133" customFormat="1" ht="45" customHeight="1" x14ac:dyDescent="0.25">
      <c r="B31" s="117">
        <v>46235</v>
      </c>
      <c r="C31" s="110">
        <v>5390.36</v>
      </c>
      <c r="D31" s="110">
        <f>F31+H31+J31+L31+N31+P31+'53 (b)'!C31+'53 (b)'!E31+'53 (b)'!G31+'53 (b)'!I31+'53 (b)'!K31+'53 (b)'!M31+'53 (b)'!O31+'53 (b)'!Q31</f>
        <v>7937880</v>
      </c>
      <c r="E31" s="139">
        <f>G31+I31+K31+M31+O31+Q31+'53 (b)'!D31+'53 (b)'!F31+'53 (b)'!H31+'53 (b)'!J31+'53 (b)'!L31+'53 (b)'!N31+'53 (b)'!P31+'53 (b)'!R31</f>
        <v>1351.961970875001</v>
      </c>
      <c r="F31" s="106">
        <v>2335241</v>
      </c>
      <c r="G31" s="112">
        <v>37.852463717000397</v>
      </c>
      <c r="H31" s="106">
        <v>1390938</v>
      </c>
      <c r="I31" s="112">
        <v>87.129174135999975</v>
      </c>
      <c r="J31" s="106">
        <v>738765</v>
      </c>
      <c r="K31" s="112">
        <v>14.483653931000024</v>
      </c>
      <c r="L31" s="106">
        <v>197196</v>
      </c>
      <c r="M31" s="112">
        <v>52.13339744999999</v>
      </c>
      <c r="N31" s="106">
        <v>2022984</v>
      </c>
      <c r="O31" s="112">
        <v>820.0841196100007</v>
      </c>
      <c r="P31" s="106">
        <v>1006223</v>
      </c>
      <c r="Q31" s="112">
        <v>289.50431791199981</v>
      </c>
      <c r="R31"/>
    </row>
    <row r="32" spans="2:18" s="133" customFormat="1" ht="45" customHeight="1" x14ac:dyDescent="0.25">
      <c r="B32" s="314">
        <v>46266</v>
      </c>
      <c r="C32" s="318">
        <v>5445.1580000000004</v>
      </c>
      <c r="D32" s="318">
        <f>F32+H32+J32+L32+N32+P32+'53 (b)'!C32+'53 (b)'!E32+'53 (b)'!G32+'53 (b)'!I32+'53 (b)'!K32+'53 (b)'!M32+'53 (b)'!O32+'53 (b)'!Q32</f>
        <v>7629483</v>
      </c>
      <c r="E32" s="320">
        <f>G32+I32+K32+M32+O32+Q32+'53 (b)'!D32+'53 (b)'!F32+'53 (b)'!H32+'53 (b)'!J32+'53 (b)'!L32+'53 (b)'!N32+'53 (b)'!P32+'53 (b)'!R32</f>
        <v>1497.2534213460012</v>
      </c>
      <c r="F32" s="317">
        <v>2162548</v>
      </c>
      <c r="G32" s="315">
        <v>35.902001716000392</v>
      </c>
      <c r="H32" s="317">
        <v>1307153</v>
      </c>
      <c r="I32" s="315">
        <v>89.493389815000029</v>
      </c>
      <c r="J32" s="317">
        <v>701872</v>
      </c>
      <c r="K32" s="315">
        <v>13.301976896000017</v>
      </c>
      <c r="L32" s="317">
        <v>270716</v>
      </c>
      <c r="M32" s="315">
        <v>93.163518954000011</v>
      </c>
      <c r="N32" s="317">
        <v>1984147</v>
      </c>
      <c r="O32" s="315">
        <v>918.44527149800069</v>
      </c>
      <c r="P32" s="317">
        <v>966068</v>
      </c>
      <c r="Q32" s="315">
        <v>300.00158179699991</v>
      </c>
      <c r="R32"/>
    </row>
    <row r="33" spans="4:17" ht="15.75" customHeight="1" x14ac:dyDescent="0.25"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</row>
    <row r="34" spans="4:17" ht="15.75" customHeight="1" x14ac:dyDescent="0.25">
      <c r="D34" s="258"/>
      <c r="E34" s="258"/>
      <c r="F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</row>
    <row r="35" spans="4:17" ht="45.75" customHeight="1" x14ac:dyDescent="0.25"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4:17" ht="15.75" customHeight="1" x14ac:dyDescent="0.25">
      <c r="D36"/>
      <c r="E36" s="189"/>
      <c r="F36" s="17"/>
      <c r="G36" s="189"/>
      <c r="H36" s="17"/>
      <c r="I36" s="189"/>
      <c r="J36" s="17"/>
      <c r="K36" s="189"/>
      <c r="L36" s="17"/>
      <c r="M36" s="189"/>
      <c r="N36" s="17"/>
      <c r="O36" s="189"/>
      <c r="P36" s="17"/>
      <c r="Q36" s="189"/>
    </row>
    <row r="37" spans="4:17" ht="15.75" customHeight="1" x14ac:dyDescent="0.25">
      <c r="D3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pans="4:17" ht="15.75" customHeight="1" x14ac:dyDescent="0.25"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</row>
    <row r="39" spans="4:17" ht="15.75" customHeight="1" x14ac:dyDescent="0.25"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</row>
    <row r="40" spans="4:17" ht="15.75" customHeight="1" x14ac:dyDescent="0.25">
      <c r="N40" s="1"/>
      <c r="O40" s="1"/>
      <c r="P40" s="1"/>
      <c r="Q40" s="1"/>
    </row>
    <row r="41" spans="4:17" x14ac:dyDescent="0.25">
      <c r="N41" s="1"/>
      <c r="O41" s="1"/>
      <c r="P41" s="1"/>
      <c r="Q41" s="1"/>
    </row>
    <row r="70" spans="2:17" s="1" customFormat="1" x14ac:dyDescent="0.25">
      <c r="B70" s="1" t="s">
        <v>130</v>
      </c>
      <c r="N70" s="3"/>
      <c r="O70" s="3"/>
      <c r="P70" s="3"/>
      <c r="Q70" s="3"/>
    </row>
  </sheetData>
  <mergeCells count="14">
    <mergeCell ref="C4:O4"/>
    <mergeCell ref="P2:Q2"/>
    <mergeCell ref="B2:C2"/>
    <mergeCell ref="D2:O2"/>
    <mergeCell ref="D3:O3"/>
    <mergeCell ref="C6:C7"/>
    <mergeCell ref="L6:M6"/>
    <mergeCell ref="N6:O6"/>
    <mergeCell ref="P6:Q6"/>
    <mergeCell ref="D6:D7"/>
    <mergeCell ref="E6:E7"/>
    <mergeCell ref="F6:G6"/>
    <mergeCell ref="H6:I6"/>
    <mergeCell ref="J6:K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I70"/>
  <sheetViews>
    <sheetView rightToLeft="1" topLeftCell="K10" zoomScale="50" zoomScaleNormal="50" workbookViewId="0">
      <selection activeCell="R32" sqref="R32"/>
    </sheetView>
  </sheetViews>
  <sheetFormatPr defaultColWidth="9.140625" defaultRowHeight="15.75" x14ac:dyDescent="0.25"/>
  <cols>
    <col min="1" max="1" width="10.7109375" customWidth="1"/>
    <col min="2" max="13" width="22.7109375" style="1" customWidth="1"/>
    <col min="14" max="18" width="22.7109375" style="3" customWidth="1"/>
    <col min="19" max="19" width="16.7109375" customWidth="1"/>
    <col min="20" max="20" width="20.7109375" customWidth="1"/>
    <col min="21" max="21" width="16.7109375" customWidth="1"/>
    <col min="22" max="22" width="20.7109375" customWidth="1"/>
    <col min="23" max="23" width="15.5703125" customWidth="1"/>
    <col min="24" max="24" width="20.7109375" customWidth="1"/>
    <col min="25" max="25" width="16.7109375" customWidth="1"/>
    <col min="26" max="26" width="20.7109375" customWidth="1"/>
    <col min="27" max="27" width="16.7109375" customWidth="1"/>
    <col min="28" max="28" width="20.7109375" customWidth="1"/>
    <col min="29" max="29" width="16.7109375" customWidth="1"/>
    <col min="30" max="30" width="20.7109375" customWidth="1"/>
    <col min="31" max="31" width="16.7109375" customWidth="1"/>
    <col min="32" max="32" width="20.7109375" customWidth="1"/>
    <col min="33" max="33" width="20.28515625" customWidth="1"/>
    <col min="34" max="35" width="26.7109375" bestFit="1" customWidth="1"/>
  </cols>
  <sheetData>
    <row r="1" spans="2:35" ht="18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35" s="2" customFormat="1" ht="39.950000000000003" customHeight="1" x14ac:dyDescent="0.25">
      <c r="B2" s="339" t="s">
        <v>83</v>
      </c>
      <c r="C2" s="339"/>
      <c r="D2" s="339"/>
      <c r="E2" s="340" t="s">
        <v>149</v>
      </c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31" t="s">
        <v>59</v>
      </c>
      <c r="R2" s="331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2:35" s="2" customFormat="1" ht="36" customHeight="1" x14ac:dyDescent="0.25">
      <c r="E3" s="340" t="s">
        <v>155</v>
      </c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235"/>
      <c r="R3" s="308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2:35" s="2" customFormat="1" ht="36" customHeight="1" x14ac:dyDescent="0.25">
      <c r="B4" s="25"/>
      <c r="C4" s="235"/>
      <c r="D4" s="340" t="s">
        <v>164</v>
      </c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235"/>
      <c r="R4" s="101" t="s">
        <v>133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2:35" s="2" customFormat="1" ht="18" customHeight="1" x14ac:dyDescent="0.25">
      <c r="B5" s="25"/>
      <c r="C5" s="25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101" t="s">
        <v>132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2:35" ht="93" customHeight="1" x14ac:dyDescent="0.25">
      <c r="B6" s="230"/>
      <c r="C6" s="350" t="s">
        <v>140</v>
      </c>
      <c r="D6" s="351"/>
      <c r="E6" s="350" t="s">
        <v>141</v>
      </c>
      <c r="F6" s="351"/>
      <c r="G6" s="350" t="s">
        <v>142</v>
      </c>
      <c r="H6" s="351"/>
      <c r="I6" s="350" t="s">
        <v>143</v>
      </c>
      <c r="J6" s="351"/>
      <c r="K6" s="350" t="s">
        <v>144</v>
      </c>
      <c r="L6" s="351"/>
      <c r="M6" s="350" t="s">
        <v>145</v>
      </c>
      <c r="N6" s="351"/>
      <c r="O6" s="350" t="s">
        <v>146</v>
      </c>
      <c r="P6" s="351"/>
      <c r="Q6" s="350" t="s">
        <v>147</v>
      </c>
      <c r="R6" s="354"/>
    </row>
    <row r="7" spans="2:35" ht="81.75" customHeight="1" x14ac:dyDescent="0.25">
      <c r="B7" s="231"/>
      <c r="C7" s="38" t="s">
        <v>43</v>
      </c>
      <c r="D7" s="35" t="s">
        <v>6</v>
      </c>
      <c r="E7" s="35" t="s">
        <v>43</v>
      </c>
      <c r="F7" s="35" t="s">
        <v>6</v>
      </c>
      <c r="G7" s="35" t="s">
        <v>43</v>
      </c>
      <c r="H7" s="35" t="s">
        <v>6</v>
      </c>
      <c r="I7" s="35" t="s">
        <v>43</v>
      </c>
      <c r="J7" s="35" t="s">
        <v>6</v>
      </c>
      <c r="K7" s="35" t="s">
        <v>43</v>
      </c>
      <c r="L7" s="35" t="s">
        <v>6</v>
      </c>
      <c r="M7" s="35" t="s">
        <v>43</v>
      </c>
      <c r="N7" s="35" t="s">
        <v>6</v>
      </c>
      <c r="O7" s="35" t="s">
        <v>43</v>
      </c>
      <c r="P7" s="35" t="s">
        <v>6</v>
      </c>
      <c r="Q7" s="35" t="s">
        <v>43</v>
      </c>
      <c r="R7" s="35" t="s">
        <v>6</v>
      </c>
    </row>
    <row r="8" spans="2:35" s="150" customFormat="1" ht="40.15" customHeight="1" x14ac:dyDescent="0.25">
      <c r="B8" s="27" t="s">
        <v>26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2:35" s="131" customFormat="1" ht="45" customHeight="1" x14ac:dyDescent="0.25">
      <c r="B9" s="105">
        <v>2025</v>
      </c>
      <c r="C9" s="106">
        <f t="shared" ref="C9:R9" si="0">SUM(C11:C22)</f>
        <v>707415</v>
      </c>
      <c r="D9" s="106">
        <f t="shared" si="0"/>
        <v>129.68869444200001</v>
      </c>
      <c r="E9" s="106">
        <f>SUM(E11:E22)</f>
        <v>632714</v>
      </c>
      <c r="F9" s="106">
        <f t="shared" si="0"/>
        <v>51.464473695000002</v>
      </c>
      <c r="G9" s="106">
        <f>SUM(G11:G22)</f>
        <v>331212</v>
      </c>
      <c r="H9" s="106">
        <f>SUM(H11:H22)</f>
        <v>12.606317818000001</v>
      </c>
      <c r="I9" s="106">
        <f>SUM(I11:I22)</f>
        <v>398072</v>
      </c>
      <c r="J9" s="106">
        <f>SUM(J11:J22)</f>
        <v>189.29585177000001</v>
      </c>
      <c r="K9" s="106">
        <f>SUM(K11:K22)</f>
        <v>377182</v>
      </c>
      <c r="L9" s="106">
        <f t="shared" si="0"/>
        <v>75.623451888000005</v>
      </c>
      <c r="M9" s="106">
        <f t="shared" si="0"/>
        <v>125858</v>
      </c>
      <c r="N9" s="106">
        <f t="shared" si="0"/>
        <v>2.8382274309999995</v>
      </c>
      <c r="O9" s="106">
        <f t="shared" si="0"/>
        <v>3199</v>
      </c>
      <c r="P9" s="106">
        <f t="shared" si="0"/>
        <v>1.1389673870000001</v>
      </c>
      <c r="Q9" s="106">
        <f t="shared" si="0"/>
        <v>82598</v>
      </c>
      <c r="R9" s="106">
        <f t="shared" si="0"/>
        <v>1.3297777039999998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2:35" s="15" customFormat="1" ht="45" customHeight="1" x14ac:dyDescent="0.3">
      <c r="B10" s="256">
        <v>2025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2:35" s="133" customFormat="1" ht="45" customHeight="1" x14ac:dyDescent="0.25">
      <c r="B11" s="116">
        <v>45688</v>
      </c>
      <c r="C11" s="104">
        <v>46512</v>
      </c>
      <c r="D11" s="307">
        <v>11.524732811999998</v>
      </c>
      <c r="E11" s="104">
        <v>71167</v>
      </c>
      <c r="F11" s="307">
        <v>7.2719871359999981</v>
      </c>
      <c r="G11" s="104">
        <v>24204</v>
      </c>
      <c r="H11" s="307">
        <v>0.77531938599999994</v>
      </c>
      <c r="I11" s="307">
        <v>30671</v>
      </c>
      <c r="J11" s="307">
        <v>17.216548842999998</v>
      </c>
      <c r="K11" s="307">
        <v>26586</v>
      </c>
      <c r="L11" s="307">
        <v>8.4635159090000016</v>
      </c>
      <c r="M11" s="307">
        <v>14555</v>
      </c>
      <c r="N11" s="307">
        <v>0.17269923999999995</v>
      </c>
      <c r="O11" s="307">
        <v>199</v>
      </c>
      <c r="P11" s="307">
        <v>0.10481304399999999</v>
      </c>
      <c r="Q11" s="104">
        <v>6265</v>
      </c>
      <c r="R11" s="233">
        <v>8.8599951000000024E-2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2:35" s="133" customFormat="1" ht="45" customHeight="1" x14ac:dyDescent="0.25">
      <c r="B12" s="117">
        <v>45689</v>
      </c>
      <c r="C12" s="106">
        <v>42000</v>
      </c>
      <c r="D12" s="112">
        <v>8.4372357020000006</v>
      </c>
      <c r="E12" s="106">
        <v>55585</v>
      </c>
      <c r="F12" s="112">
        <v>5.0650174379999999</v>
      </c>
      <c r="G12" s="106">
        <v>22619</v>
      </c>
      <c r="H12" s="112">
        <v>0.8113752449999998</v>
      </c>
      <c r="I12" s="112">
        <v>29658</v>
      </c>
      <c r="J12" s="112">
        <v>17.964703660999994</v>
      </c>
      <c r="K12" s="112">
        <v>23292</v>
      </c>
      <c r="L12" s="112">
        <v>4.2728359409999994</v>
      </c>
      <c r="M12" s="112">
        <v>12419</v>
      </c>
      <c r="N12" s="112">
        <v>0.13829798999999998</v>
      </c>
      <c r="O12" s="112">
        <v>453</v>
      </c>
      <c r="P12" s="112">
        <v>0.10401571699999998</v>
      </c>
      <c r="Q12" s="106">
        <v>5789</v>
      </c>
      <c r="R12" s="132">
        <v>7.9325297999999989E-2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2:35" s="133" customFormat="1" ht="45" customHeight="1" x14ac:dyDescent="0.25">
      <c r="B13" s="116">
        <v>45717</v>
      </c>
      <c r="C13" s="104">
        <v>46669</v>
      </c>
      <c r="D13" s="307">
        <v>8.8152662270000004</v>
      </c>
      <c r="E13" s="104">
        <v>49519</v>
      </c>
      <c r="F13" s="307">
        <v>4.0984099689999995</v>
      </c>
      <c r="G13" s="104">
        <v>47343</v>
      </c>
      <c r="H13" s="307">
        <v>2.5189700499999996</v>
      </c>
      <c r="I13" s="307">
        <v>28264</v>
      </c>
      <c r="J13" s="307">
        <v>15.035348063000002</v>
      </c>
      <c r="K13" s="307">
        <v>22714</v>
      </c>
      <c r="L13" s="307">
        <v>3.7843609079999991</v>
      </c>
      <c r="M13" s="307">
        <v>13045</v>
      </c>
      <c r="N13" s="307">
        <v>0.15850127000000006</v>
      </c>
      <c r="O13" s="307">
        <v>161</v>
      </c>
      <c r="P13" s="307">
        <v>4.4366678E-2</v>
      </c>
      <c r="Q13" s="104">
        <v>5718</v>
      </c>
      <c r="R13" s="233">
        <v>8.7755594000000006E-2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2:35" s="133" customFormat="1" ht="45" customHeight="1" x14ac:dyDescent="0.25">
      <c r="B14" s="117">
        <v>45748</v>
      </c>
      <c r="C14" s="106">
        <v>57090</v>
      </c>
      <c r="D14" s="112">
        <v>9.4575415850000013</v>
      </c>
      <c r="E14" s="106">
        <v>53989</v>
      </c>
      <c r="F14" s="112">
        <v>4.2402737980000014</v>
      </c>
      <c r="G14" s="106">
        <v>34830</v>
      </c>
      <c r="H14" s="112">
        <v>1.1253340230000002</v>
      </c>
      <c r="I14" s="112">
        <v>33421</v>
      </c>
      <c r="J14" s="112">
        <v>16.960674595</v>
      </c>
      <c r="K14" s="112">
        <v>27634</v>
      </c>
      <c r="L14" s="112">
        <v>5.3719198540000006</v>
      </c>
      <c r="M14" s="112">
        <v>15731</v>
      </c>
      <c r="N14" s="112">
        <v>0.19875705999999996</v>
      </c>
      <c r="O14" s="112">
        <v>143</v>
      </c>
      <c r="P14" s="112">
        <v>1.8827355000000004E-2</v>
      </c>
      <c r="Q14" s="106">
        <v>7453</v>
      </c>
      <c r="R14" s="132">
        <v>0.10719375099999996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2:35" s="133" customFormat="1" ht="45" customHeight="1" x14ac:dyDescent="0.25">
      <c r="B15" s="116">
        <v>45778</v>
      </c>
      <c r="C15" s="104">
        <v>51798</v>
      </c>
      <c r="D15" s="307">
        <v>9.0453376839999997</v>
      </c>
      <c r="E15" s="104">
        <v>46290</v>
      </c>
      <c r="F15" s="307">
        <v>3.4762860760000005</v>
      </c>
      <c r="G15" s="104">
        <v>23767</v>
      </c>
      <c r="H15" s="307">
        <v>0.93211219599999984</v>
      </c>
      <c r="I15" s="307">
        <v>28352</v>
      </c>
      <c r="J15" s="307">
        <v>14.340850377999997</v>
      </c>
      <c r="K15" s="307">
        <v>30158</v>
      </c>
      <c r="L15" s="307">
        <v>6.3652950840000013</v>
      </c>
      <c r="M15" s="307">
        <v>13306</v>
      </c>
      <c r="N15" s="307">
        <v>0.20990967000000005</v>
      </c>
      <c r="O15" s="307">
        <v>171</v>
      </c>
      <c r="P15" s="307">
        <v>1.7456231999999999E-2</v>
      </c>
      <c r="Q15" s="104">
        <v>7116</v>
      </c>
      <c r="R15" s="233">
        <v>0.114379962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2:35" s="133" customFormat="1" ht="45" customHeight="1" x14ac:dyDescent="0.25">
      <c r="B16" s="117">
        <v>45809</v>
      </c>
      <c r="C16" s="106">
        <v>57555</v>
      </c>
      <c r="D16" s="112">
        <v>10.632117889000003</v>
      </c>
      <c r="E16" s="106">
        <v>47603</v>
      </c>
      <c r="F16" s="112">
        <v>3.380535152999999</v>
      </c>
      <c r="G16" s="106">
        <v>28124</v>
      </c>
      <c r="H16" s="112">
        <v>1.2947828909999997</v>
      </c>
      <c r="I16" s="112">
        <v>30675</v>
      </c>
      <c r="J16" s="112">
        <v>14.738594813000002</v>
      </c>
      <c r="K16" s="112">
        <v>26675</v>
      </c>
      <c r="L16" s="112">
        <v>6.0032220599999997</v>
      </c>
      <c r="M16" s="112">
        <v>14911</v>
      </c>
      <c r="N16" s="112">
        <v>0.29322238999999989</v>
      </c>
      <c r="O16" s="112">
        <v>191</v>
      </c>
      <c r="P16" s="112">
        <v>8.3842802999999994E-2</v>
      </c>
      <c r="Q16" s="106">
        <v>7253</v>
      </c>
      <c r="R16" s="132">
        <v>0.11297203600000004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2:35" s="133" customFormat="1" ht="45" customHeight="1" x14ac:dyDescent="0.25">
      <c r="B17" s="116">
        <v>45839</v>
      </c>
      <c r="C17" s="104">
        <v>72393</v>
      </c>
      <c r="D17" s="307">
        <v>13.336268213999999</v>
      </c>
      <c r="E17" s="104">
        <v>52934</v>
      </c>
      <c r="F17" s="307">
        <v>3.8058371390000003</v>
      </c>
      <c r="G17" s="104">
        <v>27555</v>
      </c>
      <c r="H17" s="307">
        <v>0.92696097700000035</v>
      </c>
      <c r="I17" s="307">
        <v>35322</v>
      </c>
      <c r="J17" s="307">
        <v>14.563325603999999</v>
      </c>
      <c r="K17" s="307">
        <v>37074</v>
      </c>
      <c r="L17" s="307">
        <v>8.9687726119999986</v>
      </c>
      <c r="M17" s="307">
        <v>11972</v>
      </c>
      <c r="N17" s="307">
        <v>0.31063363999999988</v>
      </c>
      <c r="O17" s="307">
        <v>458</v>
      </c>
      <c r="P17" s="307">
        <v>0.22006496</v>
      </c>
      <c r="Q17" s="104">
        <v>7712</v>
      </c>
      <c r="R17" s="233">
        <v>0.12381254399999998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2:35" s="133" customFormat="1" ht="45" customHeight="1" x14ac:dyDescent="0.25">
      <c r="B18" s="117">
        <v>45870</v>
      </c>
      <c r="C18" s="106">
        <v>71958</v>
      </c>
      <c r="D18" s="112">
        <v>12.355982767000002</v>
      </c>
      <c r="E18" s="106">
        <v>50882</v>
      </c>
      <c r="F18" s="112">
        <v>3.7327325280000005</v>
      </c>
      <c r="G18" s="106">
        <v>26295</v>
      </c>
      <c r="H18" s="112">
        <v>0.89025583299999989</v>
      </c>
      <c r="I18" s="112">
        <v>35040</v>
      </c>
      <c r="J18" s="112">
        <v>14.276877231999995</v>
      </c>
      <c r="K18" s="112">
        <v>36260</v>
      </c>
      <c r="L18" s="112">
        <v>7.0503827990000012</v>
      </c>
      <c r="M18" s="112">
        <v>6390</v>
      </c>
      <c r="N18" s="112">
        <v>0.27920691999999997</v>
      </c>
      <c r="O18" s="112">
        <v>185</v>
      </c>
      <c r="P18" s="112">
        <v>2.3743773999999999E-2</v>
      </c>
      <c r="Q18" s="106">
        <v>7632</v>
      </c>
      <c r="R18" s="132">
        <v>0.12147287900000002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2:35" s="133" customFormat="1" ht="45" customHeight="1" x14ac:dyDescent="0.25">
      <c r="B19" s="116">
        <v>45901</v>
      </c>
      <c r="C19" s="104">
        <v>64221</v>
      </c>
      <c r="D19" s="307">
        <v>11.287346541</v>
      </c>
      <c r="E19" s="104">
        <v>48608</v>
      </c>
      <c r="F19" s="307">
        <v>3.7569382629999986</v>
      </c>
      <c r="G19" s="104">
        <v>23430</v>
      </c>
      <c r="H19" s="307">
        <v>0.79175741100000019</v>
      </c>
      <c r="I19" s="307">
        <v>34638</v>
      </c>
      <c r="J19" s="307">
        <v>15.688023159000002</v>
      </c>
      <c r="K19" s="307">
        <v>36673</v>
      </c>
      <c r="L19" s="307">
        <v>6.5196525740000002</v>
      </c>
      <c r="M19" s="307">
        <v>5207</v>
      </c>
      <c r="N19" s="307">
        <v>0.23262760000000005</v>
      </c>
      <c r="O19" s="307">
        <v>299</v>
      </c>
      <c r="P19" s="307">
        <v>8.3638821000000002E-2</v>
      </c>
      <c r="Q19" s="104">
        <v>7820</v>
      </c>
      <c r="R19" s="233">
        <v>0.13789216600000001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2:35" s="133" customFormat="1" ht="45" customHeight="1" x14ac:dyDescent="0.25">
      <c r="B20" s="117">
        <v>45931</v>
      </c>
      <c r="C20" s="106">
        <v>67502</v>
      </c>
      <c r="D20" s="112">
        <v>10.875749273</v>
      </c>
      <c r="E20" s="106">
        <v>51074</v>
      </c>
      <c r="F20" s="112">
        <v>3.9090491769999995</v>
      </c>
      <c r="G20" s="106">
        <v>24397</v>
      </c>
      <c r="H20" s="112">
        <v>0.81725063099999973</v>
      </c>
      <c r="I20" s="112">
        <v>35870</v>
      </c>
      <c r="J20" s="112">
        <v>15.271496209999999</v>
      </c>
      <c r="K20" s="112">
        <v>53468</v>
      </c>
      <c r="L20" s="112">
        <v>7.707759191000001</v>
      </c>
      <c r="M20" s="112">
        <v>6174</v>
      </c>
      <c r="N20" s="112">
        <v>0.26220902999999995</v>
      </c>
      <c r="O20" s="112">
        <v>405</v>
      </c>
      <c r="P20" s="112">
        <v>9.6297529999999992E-2</v>
      </c>
      <c r="Q20" s="106">
        <v>6813</v>
      </c>
      <c r="R20" s="132">
        <v>0.12792021500000003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2:35" s="133" customFormat="1" ht="45" customHeight="1" x14ac:dyDescent="0.25">
      <c r="B21" s="116">
        <v>45962</v>
      </c>
      <c r="C21" s="104">
        <v>64920</v>
      </c>
      <c r="D21" s="307">
        <v>11.089867917999999</v>
      </c>
      <c r="E21" s="104">
        <v>49568</v>
      </c>
      <c r="F21" s="307">
        <v>3.775587247999999</v>
      </c>
      <c r="G21" s="104">
        <v>24234</v>
      </c>
      <c r="H21" s="307">
        <v>0.80596707500000009</v>
      </c>
      <c r="I21" s="307">
        <v>36368</v>
      </c>
      <c r="J21" s="307">
        <v>15.656999689999997</v>
      </c>
      <c r="K21" s="307">
        <v>34159</v>
      </c>
      <c r="L21" s="307">
        <v>5.9510547669999996</v>
      </c>
      <c r="M21" s="307">
        <v>6014</v>
      </c>
      <c r="N21" s="307">
        <v>0.26532040199999996</v>
      </c>
      <c r="O21" s="307">
        <v>235</v>
      </c>
      <c r="P21" s="307">
        <v>3.0288288E-2</v>
      </c>
      <c r="Q21" s="104">
        <v>6692</v>
      </c>
      <c r="R21" s="233">
        <v>0.11298355699999997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2:35" s="133" customFormat="1" ht="45" customHeight="1" x14ac:dyDescent="0.25">
      <c r="B22" s="124">
        <v>45992</v>
      </c>
      <c r="C22" s="125">
        <v>64797</v>
      </c>
      <c r="D22" s="126">
        <v>12.831247830000001</v>
      </c>
      <c r="E22" s="125">
        <v>55495</v>
      </c>
      <c r="F22" s="126">
        <v>4.9518197700000002</v>
      </c>
      <c r="G22" s="125">
        <v>24414</v>
      </c>
      <c r="H22" s="126">
        <v>0.91623209999999999</v>
      </c>
      <c r="I22" s="126">
        <v>39793</v>
      </c>
      <c r="J22" s="126">
        <v>17.582409521999999</v>
      </c>
      <c r="K22" s="126">
        <v>22489</v>
      </c>
      <c r="L22" s="126">
        <v>5.1646801889999994</v>
      </c>
      <c r="M22" s="126">
        <v>6134</v>
      </c>
      <c r="N22" s="126">
        <v>0.31684221899999987</v>
      </c>
      <c r="O22" s="126">
        <v>299</v>
      </c>
      <c r="P22" s="126">
        <v>0.31161218499999999</v>
      </c>
      <c r="Q22" s="125">
        <v>6335</v>
      </c>
      <c r="R22" s="234">
        <v>0.11546975100000001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2:35" s="15" customFormat="1" ht="45" customHeight="1" x14ac:dyDescent="0.3">
      <c r="B23" s="256">
        <v>2026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2:35" s="133" customFormat="1" ht="45" customHeight="1" x14ac:dyDescent="0.25">
      <c r="B24" s="116">
        <v>46053</v>
      </c>
      <c r="C24" s="104">
        <v>55262</v>
      </c>
      <c r="D24" s="307">
        <v>12.007033809000003</v>
      </c>
      <c r="E24" s="104">
        <v>74820</v>
      </c>
      <c r="F24" s="307">
        <v>7.7199009699999994</v>
      </c>
      <c r="G24" s="104">
        <v>23200</v>
      </c>
      <c r="H24" s="307">
        <v>0.93525468700000003</v>
      </c>
      <c r="I24" s="307">
        <v>37226</v>
      </c>
      <c r="J24" s="307">
        <v>16.896257990999992</v>
      </c>
      <c r="K24" s="307">
        <v>18308</v>
      </c>
      <c r="L24" s="307">
        <v>7.1318563759999991</v>
      </c>
      <c r="M24" s="307">
        <v>6010</v>
      </c>
      <c r="N24" s="307">
        <v>0.46492345900000015</v>
      </c>
      <c r="O24" s="307">
        <v>224</v>
      </c>
      <c r="P24" s="307">
        <v>0.10921083200000001</v>
      </c>
      <c r="Q24" s="104">
        <v>4966</v>
      </c>
      <c r="R24" s="233">
        <v>9.3015539999999966E-2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2:35" s="133" customFormat="1" ht="45" customHeight="1" x14ac:dyDescent="0.25">
      <c r="B25" s="117">
        <v>46054</v>
      </c>
      <c r="C25" s="106">
        <v>54470</v>
      </c>
      <c r="D25" s="112">
        <v>10.297666826000002</v>
      </c>
      <c r="E25" s="106">
        <v>59599</v>
      </c>
      <c r="F25" s="112">
        <v>5.609311108</v>
      </c>
      <c r="G25" s="106">
        <v>26076</v>
      </c>
      <c r="H25" s="112">
        <v>1.3972675719999998</v>
      </c>
      <c r="I25" s="112">
        <v>34405</v>
      </c>
      <c r="J25" s="112">
        <v>15.093480784999997</v>
      </c>
      <c r="K25" s="112">
        <v>17713</v>
      </c>
      <c r="L25" s="112">
        <v>4.4861293909999995</v>
      </c>
      <c r="M25" s="112">
        <v>4819</v>
      </c>
      <c r="N25" s="112">
        <v>0.20385845399999999</v>
      </c>
      <c r="O25" s="112">
        <v>358</v>
      </c>
      <c r="P25" s="112">
        <v>0.10713537200000001</v>
      </c>
      <c r="Q25" s="106">
        <v>4817</v>
      </c>
      <c r="R25" s="132">
        <v>8.4715575000000001E-2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2:35" s="133" customFormat="1" ht="45" customHeight="1" x14ac:dyDescent="0.25">
      <c r="B26" s="116">
        <v>46082</v>
      </c>
      <c r="C26" s="104">
        <v>62451</v>
      </c>
      <c r="D26" s="307">
        <v>12.168531003</v>
      </c>
      <c r="E26" s="104">
        <v>59415</v>
      </c>
      <c r="F26" s="307">
        <v>4.7219264109999992</v>
      </c>
      <c r="G26" s="104">
        <v>52659</v>
      </c>
      <c r="H26" s="307">
        <v>2.779741896</v>
      </c>
      <c r="I26" s="307">
        <v>43291</v>
      </c>
      <c r="J26" s="307">
        <v>19.399179222000001</v>
      </c>
      <c r="K26" s="307">
        <v>18330</v>
      </c>
      <c r="L26" s="307">
        <v>4.8534086859999999</v>
      </c>
      <c r="M26" s="307">
        <v>7351</v>
      </c>
      <c r="N26" s="307">
        <v>0.26187305300000008</v>
      </c>
      <c r="O26" s="307">
        <v>222</v>
      </c>
      <c r="P26" s="307">
        <v>6.3365752999999997E-2</v>
      </c>
      <c r="Q26" s="104">
        <v>4590</v>
      </c>
      <c r="R26" s="233">
        <v>8.3295469000000025E-2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2:35" s="133" customFormat="1" ht="45" customHeight="1" x14ac:dyDescent="0.25">
      <c r="B27" s="117">
        <v>46113</v>
      </c>
      <c r="C27" s="106">
        <v>56772</v>
      </c>
      <c r="D27" s="112">
        <v>12.293822423000002</v>
      </c>
      <c r="E27" s="106">
        <v>51328</v>
      </c>
      <c r="F27" s="112">
        <v>4.0218843180000015</v>
      </c>
      <c r="G27" s="106">
        <v>25235</v>
      </c>
      <c r="H27" s="112">
        <v>0.9258283100000001</v>
      </c>
      <c r="I27" s="112">
        <v>37117</v>
      </c>
      <c r="J27" s="112">
        <v>13.706881226000005</v>
      </c>
      <c r="K27" s="112">
        <v>20217</v>
      </c>
      <c r="L27" s="112">
        <v>4.837717071000001</v>
      </c>
      <c r="M27" s="112">
        <v>5617</v>
      </c>
      <c r="N27" s="112">
        <v>0.12815717000000001</v>
      </c>
      <c r="O27" s="112">
        <v>225</v>
      </c>
      <c r="P27" s="112">
        <v>0.132413221</v>
      </c>
      <c r="Q27" s="106">
        <v>3506</v>
      </c>
      <c r="R27" s="132">
        <v>7.0630559999999995E-2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2:35" s="133" customFormat="1" ht="45" customHeight="1" x14ac:dyDescent="0.25">
      <c r="B28" s="116">
        <v>46143</v>
      </c>
      <c r="C28" s="104">
        <v>59396</v>
      </c>
      <c r="D28" s="312">
        <v>12.146539687999999</v>
      </c>
      <c r="E28" s="104">
        <v>50823</v>
      </c>
      <c r="F28" s="312">
        <v>4.0555714009999999</v>
      </c>
      <c r="G28" s="104">
        <v>33606</v>
      </c>
      <c r="H28" s="312">
        <v>1.7705346299999996</v>
      </c>
      <c r="I28" s="312">
        <v>38347</v>
      </c>
      <c r="J28" s="312">
        <v>13.151180803999999</v>
      </c>
      <c r="K28" s="312">
        <v>19473</v>
      </c>
      <c r="L28" s="312">
        <v>6.0273617460000004</v>
      </c>
      <c r="M28" s="312">
        <v>7487</v>
      </c>
      <c r="N28" s="312">
        <v>0.29477694799999993</v>
      </c>
      <c r="O28" s="312">
        <v>242</v>
      </c>
      <c r="P28" s="312">
        <v>5.6640609000000001E-2</v>
      </c>
      <c r="Q28" s="104">
        <v>4129</v>
      </c>
      <c r="R28" s="233">
        <v>7.7006688999999989E-2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2:35" s="133" customFormat="1" ht="45" customHeight="1" x14ac:dyDescent="0.25">
      <c r="B29" s="117">
        <v>46174</v>
      </c>
      <c r="C29" s="106">
        <v>65439</v>
      </c>
      <c r="D29" s="112">
        <v>17.698531592000002</v>
      </c>
      <c r="E29" s="106">
        <v>51144</v>
      </c>
      <c r="F29" s="112">
        <v>4.0229677859999997</v>
      </c>
      <c r="G29" s="106">
        <v>24540</v>
      </c>
      <c r="H29" s="112">
        <v>0.97352261900000014</v>
      </c>
      <c r="I29" s="112">
        <v>39639</v>
      </c>
      <c r="J29" s="112">
        <v>13.401555499000001</v>
      </c>
      <c r="K29" s="112">
        <v>23099</v>
      </c>
      <c r="L29" s="112">
        <v>7.1441724079999975</v>
      </c>
      <c r="M29" s="112">
        <v>8361</v>
      </c>
      <c r="N29" s="112">
        <v>0.25421566499999992</v>
      </c>
      <c r="O29" s="112">
        <v>254</v>
      </c>
      <c r="P29" s="112">
        <v>0.14549176900000002</v>
      </c>
      <c r="Q29" s="106">
        <v>4313</v>
      </c>
      <c r="R29" s="132">
        <v>7.018226499999998E-2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2:35" s="133" customFormat="1" ht="45" customHeight="1" x14ac:dyDescent="0.25">
      <c r="B30" s="116">
        <v>46204</v>
      </c>
      <c r="C30" s="104">
        <v>74908</v>
      </c>
      <c r="D30" s="313">
        <v>21.243337394000001</v>
      </c>
      <c r="E30" s="104">
        <v>50061</v>
      </c>
      <c r="F30" s="313">
        <v>3.8252326229999989</v>
      </c>
      <c r="G30" s="104">
        <v>27018</v>
      </c>
      <c r="H30" s="313">
        <v>1.015480774</v>
      </c>
      <c r="I30" s="313">
        <v>40325</v>
      </c>
      <c r="J30" s="313">
        <v>13.513654946999999</v>
      </c>
      <c r="K30" s="313">
        <v>25104</v>
      </c>
      <c r="L30" s="313">
        <v>6.2495876860000017</v>
      </c>
      <c r="M30" s="313">
        <v>9463</v>
      </c>
      <c r="N30" s="313">
        <v>0.26657542200000006</v>
      </c>
      <c r="O30" s="313">
        <v>402</v>
      </c>
      <c r="P30" s="313">
        <v>6.5856353999999992E-2</v>
      </c>
      <c r="Q30" s="104">
        <v>4588</v>
      </c>
      <c r="R30" s="233">
        <v>7.4543138000000009E-2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2:35" s="133" customFormat="1" ht="45" customHeight="1" x14ac:dyDescent="0.25">
      <c r="B31" s="117">
        <v>46235</v>
      </c>
      <c r="C31" s="106">
        <v>82661</v>
      </c>
      <c r="D31" s="112">
        <v>25.122094772000004</v>
      </c>
      <c r="E31" s="106">
        <v>52072</v>
      </c>
      <c r="F31" s="112">
        <v>4.1962340789999981</v>
      </c>
      <c r="G31" s="106">
        <v>27734</v>
      </c>
      <c r="H31" s="112">
        <v>1.0627712510000002</v>
      </c>
      <c r="I31" s="112">
        <v>42602</v>
      </c>
      <c r="J31" s="112">
        <v>13.866352006000001</v>
      </c>
      <c r="K31" s="112">
        <v>26248</v>
      </c>
      <c r="L31" s="112">
        <v>6.1543950010000001</v>
      </c>
      <c r="M31" s="112">
        <v>10659</v>
      </c>
      <c r="N31" s="112">
        <v>0.27312660500000002</v>
      </c>
      <c r="O31" s="112">
        <v>284</v>
      </c>
      <c r="P31" s="112">
        <v>2.9508974E-2</v>
      </c>
      <c r="Q31" s="106">
        <v>4273</v>
      </c>
      <c r="R31" s="132">
        <v>7.0361430999999988E-2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2:35" s="133" customFormat="1" ht="45" customHeight="1" x14ac:dyDescent="0.25">
      <c r="B32" s="314">
        <v>46266</v>
      </c>
      <c r="C32" s="317">
        <v>72975</v>
      </c>
      <c r="D32" s="315">
        <v>21.425125551000008</v>
      </c>
      <c r="E32" s="317">
        <v>51307</v>
      </c>
      <c r="F32" s="315">
        <v>3.9572707370000013</v>
      </c>
      <c r="G32" s="317">
        <v>26825</v>
      </c>
      <c r="H32" s="315">
        <v>1.0198305349999996</v>
      </c>
      <c r="I32" s="315">
        <v>42639</v>
      </c>
      <c r="J32" s="315">
        <v>14.183123811000005</v>
      </c>
      <c r="K32" s="315">
        <v>26646</v>
      </c>
      <c r="L32" s="315">
        <v>5.7910089179999993</v>
      </c>
      <c r="M32" s="315">
        <v>11944</v>
      </c>
      <c r="N32" s="315">
        <v>0.26881333099999993</v>
      </c>
      <c r="O32" s="315">
        <v>324</v>
      </c>
      <c r="P32" s="315">
        <v>0.22698913000000004</v>
      </c>
      <c r="Q32" s="317">
        <v>4319</v>
      </c>
      <c r="R32" s="321">
        <v>7.3518657000000001E-2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4:18" ht="15.75" customHeight="1" x14ac:dyDescent="0.25"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  <c r="R33" s="258"/>
    </row>
    <row r="34" spans="4:18" ht="15.75" customHeight="1" x14ac:dyDescent="0.25">
      <c r="D34" s="258"/>
      <c r="E34" s="258"/>
      <c r="F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</row>
    <row r="35" spans="4:18" ht="45.75" customHeight="1" x14ac:dyDescent="0.25"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 spans="4:18" ht="15.75" customHeight="1" x14ac:dyDescent="0.25">
      <c r="D36"/>
      <c r="E36" s="189"/>
      <c r="F36" s="17"/>
      <c r="G36" s="189"/>
      <c r="H36" s="17"/>
      <c r="I36" s="189"/>
      <c r="J36" s="17"/>
      <c r="K36" s="189"/>
      <c r="L36" s="17"/>
      <c r="M36" s="189"/>
      <c r="N36" s="17"/>
      <c r="O36" s="189"/>
      <c r="P36" s="17"/>
      <c r="Q36" s="189"/>
      <c r="R36" s="17"/>
    </row>
    <row r="37" spans="4:18" ht="15.75" customHeight="1" x14ac:dyDescent="0.25">
      <c r="D3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4:18" ht="15.75" customHeight="1" x14ac:dyDescent="0.25"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3"/>
    </row>
    <row r="39" spans="4:18" ht="15.75" customHeight="1" x14ac:dyDescent="0.25"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</row>
    <row r="40" spans="4:18" ht="15.75" customHeight="1" x14ac:dyDescent="0.25">
      <c r="N40" s="1"/>
      <c r="O40" s="1"/>
      <c r="P40" s="1"/>
      <c r="Q40" s="1"/>
      <c r="R40" s="1"/>
    </row>
    <row r="41" spans="4:18" x14ac:dyDescent="0.25">
      <c r="N41" s="1"/>
      <c r="O41" s="1"/>
      <c r="P41" s="1"/>
      <c r="Q41" s="1"/>
      <c r="R41" s="1"/>
    </row>
    <row r="70" spans="2:35" s="1" customFormat="1" x14ac:dyDescent="0.25">
      <c r="B70" s="1" t="s">
        <v>130</v>
      </c>
      <c r="N70" s="3"/>
      <c r="O70" s="3"/>
      <c r="P70" s="3"/>
      <c r="Q70" s="3"/>
      <c r="R70" s="3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</row>
  </sheetData>
  <mergeCells count="13">
    <mergeCell ref="E2:P2"/>
    <mergeCell ref="Q2:R2"/>
    <mergeCell ref="Q6:R6"/>
    <mergeCell ref="C6:D6"/>
    <mergeCell ref="E6:F6"/>
    <mergeCell ref="B2:D2"/>
    <mergeCell ref="G6:H6"/>
    <mergeCell ref="I6:J6"/>
    <mergeCell ref="K6:L6"/>
    <mergeCell ref="M6:N6"/>
    <mergeCell ref="O6:P6"/>
    <mergeCell ref="E3:P3"/>
    <mergeCell ref="D4:P4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M412"/>
  <sheetViews>
    <sheetView rightToLeft="1" topLeftCell="A7" zoomScale="40" zoomScaleNormal="40" workbookViewId="0">
      <selection activeCell="D402" sqref="D402"/>
    </sheetView>
  </sheetViews>
  <sheetFormatPr defaultColWidth="8.85546875" defaultRowHeight="15" x14ac:dyDescent="0.25"/>
  <cols>
    <col min="1" max="1" width="10.7109375" customWidth="1"/>
    <col min="2" max="2" width="25.7109375" style="10" customWidth="1"/>
    <col min="3" max="10" width="35.7109375" style="10" customWidth="1"/>
    <col min="11" max="12" width="12.28515625" customWidth="1"/>
    <col min="13" max="13" width="13.85546875" customWidth="1"/>
    <col min="14" max="14" width="12.85546875" customWidth="1"/>
    <col min="15" max="15" width="13.42578125" customWidth="1"/>
    <col min="16" max="16" width="13.140625" customWidth="1"/>
    <col min="17" max="17" width="12.28515625" bestFit="1" customWidth="1"/>
    <col min="18" max="20" width="13.28515625" customWidth="1"/>
    <col min="21" max="21" width="73.28515625" bestFit="1" customWidth="1"/>
  </cols>
  <sheetData>
    <row r="1" spans="2:13" ht="18" customHeight="1" x14ac:dyDescent="0.25">
      <c r="B1" s="12"/>
      <c r="C1" s="11"/>
      <c r="D1" s="11"/>
      <c r="E1" s="11"/>
      <c r="F1" s="11"/>
      <c r="G1" s="11"/>
      <c r="H1" s="11"/>
      <c r="I1" s="11"/>
      <c r="J1" s="11"/>
    </row>
    <row r="2" spans="2:13" s="2" customFormat="1" ht="39.950000000000003" customHeight="1" x14ac:dyDescent="0.25">
      <c r="B2" s="339" t="s">
        <v>83</v>
      </c>
      <c r="C2" s="339"/>
      <c r="D2" s="339"/>
      <c r="E2" s="340" t="s">
        <v>60</v>
      </c>
      <c r="F2" s="347"/>
      <c r="G2" s="347"/>
      <c r="H2" s="19"/>
      <c r="I2" s="331" t="s">
        <v>59</v>
      </c>
      <c r="J2" s="331"/>
      <c r="K2" s="32"/>
      <c r="L2" s="32"/>
      <c r="M2" s="32"/>
    </row>
    <row r="3" spans="2:13" s="2" customFormat="1" ht="39.950000000000003" customHeight="1" x14ac:dyDescent="0.25">
      <c r="B3" s="90"/>
      <c r="C3" s="90"/>
      <c r="D3" s="90"/>
      <c r="E3" s="92"/>
      <c r="F3" s="88" t="s">
        <v>77</v>
      </c>
      <c r="G3" s="92"/>
      <c r="H3" s="19"/>
      <c r="I3" s="89"/>
      <c r="J3" s="89"/>
      <c r="K3" s="32"/>
      <c r="L3" s="32"/>
      <c r="M3" s="32"/>
    </row>
    <row r="4" spans="2:13" s="2" customFormat="1" ht="39.950000000000003" customHeight="1" x14ac:dyDescent="0.25">
      <c r="B4" s="20"/>
      <c r="C4" s="368" t="s">
        <v>90</v>
      </c>
      <c r="D4" s="368"/>
      <c r="E4" s="368"/>
      <c r="F4" s="368"/>
      <c r="G4" s="368"/>
      <c r="H4" s="368"/>
      <c r="I4" s="368"/>
      <c r="J4" s="101" t="s">
        <v>27</v>
      </c>
    </row>
    <row r="5" spans="2:13" ht="9.9499999999999993" customHeight="1" x14ac:dyDescent="0.25">
      <c r="B5" s="20"/>
      <c r="C5" s="91"/>
      <c r="D5" s="91"/>
      <c r="E5" s="91"/>
      <c r="F5" s="91"/>
      <c r="G5" s="91"/>
      <c r="H5" s="91"/>
      <c r="I5" s="91"/>
      <c r="J5" s="67"/>
    </row>
    <row r="6" spans="2:13" ht="100.15" customHeight="1" x14ac:dyDescent="0.25">
      <c r="B6" s="46"/>
      <c r="C6" s="365" t="s">
        <v>95</v>
      </c>
      <c r="D6" s="369"/>
      <c r="E6" s="365" t="s">
        <v>58</v>
      </c>
      <c r="F6" s="366"/>
      <c r="G6" s="366"/>
      <c r="H6" s="366"/>
      <c r="I6" s="366"/>
      <c r="J6" s="367"/>
    </row>
    <row r="7" spans="2:13" ht="57.75" customHeight="1" x14ac:dyDescent="0.25">
      <c r="B7" s="42"/>
      <c r="C7" s="372" t="s">
        <v>38</v>
      </c>
      <c r="D7" s="370" t="s">
        <v>37</v>
      </c>
      <c r="E7" s="378" t="s">
        <v>42</v>
      </c>
      <c r="F7" s="379"/>
      <c r="G7" s="363" t="s">
        <v>41</v>
      </c>
      <c r="H7" s="382"/>
      <c r="I7" s="363" t="s">
        <v>40</v>
      </c>
      <c r="J7" s="364"/>
    </row>
    <row r="8" spans="2:13" ht="57.75" customHeight="1" x14ac:dyDescent="0.25">
      <c r="B8" s="42"/>
      <c r="C8" s="372"/>
      <c r="D8" s="371"/>
      <c r="E8" s="361" t="s">
        <v>39</v>
      </c>
      <c r="F8" s="377"/>
      <c r="G8" s="380" t="s">
        <v>96</v>
      </c>
      <c r="H8" s="381"/>
      <c r="I8" s="361" t="s">
        <v>97</v>
      </c>
      <c r="J8" s="362"/>
    </row>
    <row r="9" spans="2:13" ht="57.75" customHeight="1" x14ac:dyDescent="0.25">
      <c r="B9" s="42"/>
      <c r="C9" s="375" t="s">
        <v>36</v>
      </c>
      <c r="D9" s="373" t="s">
        <v>35</v>
      </c>
      <c r="E9" s="186" t="s">
        <v>38</v>
      </c>
      <c r="F9" s="188" t="s">
        <v>37</v>
      </c>
      <c r="G9" s="186" t="s">
        <v>38</v>
      </c>
      <c r="H9" s="60" t="s">
        <v>37</v>
      </c>
      <c r="I9" s="186" t="s">
        <v>38</v>
      </c>
      <c r="J9" s="185" t="s">
        <v>37</v>
      </c>
    </row>
    <row r="10" spans="2:13" ht="57.75" customHeight="1" x14ac:dyDescent="0.25">
      <c r="B10" s="43"/>
      <c r="C10" s="376"/>
      <c r="D10" s="374"/>
      <c r="E10" s="187" t="s">
        <v>36</v>
      </c>
      <c r="F10" s="47" t="s">
        <v>35</v>
      </c>
      <c r="G10" s="187" t="s">
        <v>36</v>
      </c>
      <c r="H10" s="47" t="s">
        <v>35</v>
      </c>
      <c r="I10" s="187" t="s">
        <v>36</v>
      </c>
      <c r="J10" s="48" t="s">
        <v>35</v>
      </c>
    </row>
    <row r="11" spans="2:13" ht="40.15" customHeight="1" x14ac:dyDescent="0.25">
      <c r="B11" s="45" t="s">
        <v>26</v>
      </c>
      <c r="C11" s="44"/>
      <c r="D11" s="44"/>
      <c r="E11" s="44"/>
      <c r="F11" s="44"/>
      <c r="G11" s="44"/>
      <c r="H11" s="44"/>
      <c r="I11" s="44"/>
      <c r="J11" s="44"/>
    </row>
    <row r="12" spans="2:13" s="98" customFormat="1" ht="35.1" hidden="1" customHeight="1" x14ac:dyDescent="0.25">
      <c r="B12" s="134" t="s">
        <v>34</v>
      </c>
      <c r="C12" s="136">
        <v>8645.2000000000007</v>
      </c>
      <c r="D12" s="136">
        <v>10845.5</v>
      </c>
      <c r="E12" s="136">
        <v>446.8</v>
      </c>
      <c r="F12" s="136">
        <v>442.2</v>
      </c>
      <c r="G12" s="136"/>
      <c r="H12" s="136"/>
      <c r="I12" s="136"/>
      <c r="J12" s="136">
        <v>442.2</v>
      </c>
    </row>
    <row r="13" spans="2:13" s="98" customFormat="1" ht="35.1" hidden="1" customHeight="1" x14ac:dyDescent="0.25">
      <c r="B13" s="135" t="s">
        <v>33</v>
      </c>
      <c r="C13" s="137">
        <v>8611.5</v>
      </c>
      <c r="D13" s="137">
        <v>10827.7</v>
      </c>
      <c r="E13" s="137">
        <v>460</v>
      </c>
      <c r="F13" s="137">
        <v>434.7</v>
      </c>
      <c r="G13" s="137"/>
      <c r="H13" s="137"/>
      <c r="I13" s="137"/>
      <c r="J13" s="137">
        <v>434.7</v>
      </c>
    </row>
    <row r="14" spans="2:13" s="98" customFormat="1" ht="35.1" hidden="1" customHeight="1" x14ac:dyDescent="0.25">
      <c r="B14" s="134" t="s">
        <v>32</v>
      </c>
      <c r="C14" s="136">
        <v>8819.7000000000007</v>
      </c>
      <c r="D14" s="136">
        <v>11214.6</v>
      </c>
      <c r="E14" s="136">
        <v>537.6</v>
      </c>
      <c r="F14" s="136">
        <v>512.79999999999995</v>
      </c>
      <c r="G14" s="136"/>
      <c r="H14" s="136"/>
      <c r="I14" s="136"/>
      <c r="J14" s="136">
        <v>512.79999999999995</v>
      </c>
    </row>
    <row r="15" spans="2:13" s="98" customFormat="1" ht="35.1" hidden="1" customHeight="1" x14ac:dyDescent="0.25">
      <c r="B15" s="135" t="s">
        <v>31</v>
      </c>
      <c r="C15" s="137">
        <v>8828.9</v>
      </c>
      <c r="D15" s="137">
        <v>11055.3</v>
      </c>
      <c r="E15" s="137">
        <v>591.4</v>
      </c>
      <c r="F15" s="137">
        <v>509.6</v>
      </c>
      <c r="G15" s="137"/>
      <c r="H15" s="137"/>
      <c r="I15" s="137"/>
      <c r="J15" s="137">
        <v>509.6</v>
      </c>
    </row>
    <row r="16" spans="2:13" s="98" customFormat="1" ht="35.1" hidden="1" customHeight="1" x14ac:dyDescent="0.25">
      <c r="B16" s="134" t="s">
        <v>30</v>
      </c>
      <c r="C16" s="136">
        <v>8891.7000000000007</v>
      </c>
      <c r="D16" s="136">
        <v>11622.6</v>
      </c>
      <c r="E16" s="136">
        <v>549.20000000000005</v>
      </c>
      <c r="F16" s="136">
        <v>494</v>
      </c>
      <c r="G16" s="136"/>
      <c r="H16" s="136"/>
      <c r="I16" s="136"/>
      <c r="J16" s="136">
        <v>494</v>
      </c>
    </row>
    <row r="17" spans="2:10" s="98" customFormat="1" ht="35.1" hidden="1" customHeight="1" x14ac:dyDescent="0.25">
      <c r="B17" s="135" t="s">
        <v>29</v>
      </c>
      <c r="C17" s="137">
        <v>8958.2000000000007</v>
      </c>
      <c r="D17" s="137">
        <v>12584.6</v>
      </c>
      <c r="E17" s="137">
        <v>536.70000000000005</v>
      </c>
      <c r="F17" s="137">
        <v>515.5</v>
      </c>
      <c r="G17" s="137"/>
      <c r="H17" s="137"/>
      <c r="I17" s="137"/>
      <c r="J17" s="137">
        <v>515.5</v>
      </c>
    </row>
    <row r="18" spans="2:10" s="98" customFormat="1" ht="35.1" hidden="1" customHeight="1" x14ac:dyDescent="0.25">
      <c r="B18" s="134" t="s">
        <v>28</v>
      </c>
      <c r="C18" s="136">
        <v>8577.4</v>
      </c>
      <c r="D18" s="136">
        <v>12904.7</v>
      </c>
      <c r="E18" s="136">
        <v>472.2</v>
      </c>
      <c r="F18" s="136">
        <v>486.5</v>
      </c>
      <c r="G18" s="136">
        <v>255.2</v>
      </c>
      <c r="H18" s="136">
        <v>252.1</v>
      </c>
      <c r="I18" s="136">
        <v>217</v>
      </c>
      <c r="J18" s="136">
        <v>234.4</v>
      </c>
    </row>
    <row r="19" spans="2:10" s="98" customFormat="1" ht="35.1" hidden="1" customHeight="1" x14ac:dyDescent="0.25">
      <c r="B19" s="135">
        <v>2003</v>
      </c>
      <c r="C19" s="137">
        <v>8475.4</v>
      </c>
      <c r="D19" s="137">
        <v>14269.2</v>
      </c>
      <c r="E19" s="137">
        <v>423.9</v>
      </c>
      <c r="F19" s="137">
        <v>497.1</v>
      </c>
      <c r="G19" s="137">
        <v>237.3</v>
      </c>
      <c r="H19" s="137">
        <v>260</v>
      </c>
      <c r="I19" s="137">
        <v>186.6</v>
      </c>
      <c r="J19" s="137">
        <v>237.1</v>
      </c>
    </row>
    <row r="20" spans="2:10" s="98" customFormat="1" ht="35.1" hidden="1" customHeight="1" x14ac:dyDescent="0.25">
      <c r="B20" s="134">
        <v>2004</v>
      </c>
      <c r="C20" s="136">
        <v>8516.4</v>
      </c>
      <c r="D20" s="136">
        <v>17058.400000000001</v>
      </c>
      <c r="E20" s="136">
        <v>364.1</v>
      </c>
      <c r="F20" s="136">
        <v>466.4</v>
      </c>
      <c r="G20" s="136">
        <v>204.1</v>
      </c>
      <c r="H20" s="136">
        <v>249</v>
      </c>
      <c r="I20" s="136">
        <v>160</v>
      </c>
      <c r="J20" s="136">
        <v>217.4</v>
      </c>
    </row>
    <row r="21" spans="2:10" s="98" customFormat="1" ht="35.1" hidden="1" customHeight="1" x14ac:dyDescent="0.25">
      <c r="B21" s="135">
        <v>2005</v>
      </c>
      <c r="C21" s="137">
        <v>9588.9</v>
      </c>
      <c r="D21" s="137">
        <v>22732.2</v>
      </c>
      <c r="E21" s="137">
        <v>386.4</v>
      </c>
      <c r="F21" s="137">
        <v>626.79999999999995</v>
      </c>
      <c r="G21" s="137">
        <v>209.4</v>
      </c>
      <c r="H21" s="137">
        <v>297.3</v>
      </c>
      <c r="I21" s="137">
        <v>177</v>
      </c>
      <c r="J21" s="137">
        <v>329.5</v>
      </c>
    </row>
    <row r="22" spans="2:10" s="98" customFormat="1" ht="35.1" hidden="1" customHeight="1" x14ac:dyDescent="0.25">
      <c r="B22" s="134">
        <v>2006</v>
      </c>
      <c r="C22" s="136">
        <v>10931.9</v>
      </c>
      <c r="D22" s="136">
        <v>26521.599999999999</v>
      </c>
      <c r="E22" s="136">
        <v>429.4</v>
      </c>
      <c r="F22" s="136">
        <v>797.1</v>
      </c>
      <c r="G22" s="136">
        <v>240.8</v>
      </c>
      <c r="H22" s="136">
        <v>380.6</v>
      </c>
      <c r="I22" s="136">
        <v>188.6</v>
      </c>
      <c r="J22" s="136">
        <v>416.5</v>
      </c>
    </row>
    <row r="23" spans="2:10" s="98" customFormat="1" ht="35.1" hidden="1" customHeight="1" x14ac:dyDescent="0.25">
      <c r="B23" s="135">
        <v>2007</v>
      </c>
      <c r="C23" s="137">
        <v>10901.900000000001</v>
      </c>
      <c r="D23" s="137">
        <v>30233.7</v>
      </c>
      <c r="E23" s="137">
        <v>626.5</v>
      </c>
      <c r="F23" s="137">
        <v>1404.6</v>
      </c>
      <c r="G23" s="137">
        <v>357.29999999999995</v>
      </c>
      <c r="H23" s="137">
        <v>733.19999999999993</v>
      </c>
      <c r="I23" s="137">
        <v>269.3</v>
      </c>
      <c r="J23" s="137">
        <v>671.4</v>
      </c>
    </row>
    <row r="24" spans="2:10" s="98" customFormat="1" ht="35.1" hidden="1" customHeight="1" x14ac:dyDescent="0.25">
      <c r="B24" s="134">
        <v>2008</v>
      </c>
      <c r="C24" s="136">
        <v>11943.599999999999</v>
      </c>
      <c r="D24" s="136">
        <v>40175.800000000003</v>
      </c>
      <c r="E24" s="136">
        <v>732.00000000000011</v>
      </c>
      <c r="F24" s="136">
        <v>2124.5</v>
      </c>
      <c r="G24" s="136">
        <v>418.9</v>
      </c>
      <c r="H24" s="136">
        <v>1056.9000000000001</v>
      </c>
      <c r="I24" s="136">
        <v>313</v>
      </c>
      <c r="J24" s="136">
        <v>1067.9000000000001</v>
      </c>
    </row>
    <row r="25" spans="2:10" s="98" customFormat="1" ht="35.1" hidden="1" customHeight="1" x14ac:dyDescent="0.25">
      <c r="B25" s="135">
        <v>2009</v>
      </c>
      <c r="C25" s="137">
        <v>11484.944</v>
      </c>
      <c r="D25" s="137">
        <v>34830.572999999997</v>
      </c>
      <c r="E25" s="137">
        <v>738.15500000000009</v>
      </c>
      <c r="F25" s="137">
        <v>2128.3999999999996</v>
      </c>
      <c r="G25" s="137">
        <v>462.19300000000004</v>
      </c>
      <c r="H25" s="137">
        <v>1344.1999999999998</v>
      </c>
      <c r="I25" s="137">
        <v>275.96199999999999</v>
      </c>
      <c r="J25" s="137">
        <v>784.29999999999984</v>
      </c>
    </row>
    <row r="26" spans="2:10" s="98" customFormat="1" ht="35.1" hidden="1" customHeight="1" x14ac:dyDescent="0.25">
      <c r="B26" s="134">
        <v>2010</v>
      </c>
      <c r="C26" s="136">
        <v>10498.8</v>
      </c>
      <c r="D26" s="136">
        <v>34305.300000000003</v>
      </c>
      <c r="E26" s="136">
        <v>712.5</v>
      </c>
      <c r="F26" s="136">
        <v>1877.7</v>
      </c>
      <c r="G26" s="136">
        <v>405.7</v>
      </c>
      <c r="H26" s="136">
        <v>1079.4000000000001</v>
      </c>
      <c r="I26" s="136">
        <v>306.8</v>
      </c>
      <c r="J26" s="136">
        <v>798.3</v>
      </c>
    </row>
    <row r="27" spans="2:10" s="98" customFormat="1" ht="35.1" hidden="1" customHeight="1" x14ac:dyDescent="0.25">
      <c r="B27" s="135">
        <v>2011</v>
      </c>
      <c r="C27" s="137">
        <v>10908.8</v>
      </c>
      <c r="D27" s="137">
        <v>37448.700000000004</v>
      </c>
      <c r="E27" s="137">
        <v>603.79999999999995</v>
      </c>
      <c r="F27" s="137">
        <v>1566.8000000000002</v>
      </c>
      <c r="G27" s="137">
        <v>367.7</v>
      </c>
      <c r="H27" s="137">
        <v>939</v>
      </c>
      <c r="I27" s="137">
        <v>236.10000000000002</v>
      </c>
      <c r="J27" s="137">
        <v>627.79999999999995</v>
      </c>
    </row>
    <row r="28" spans="2:10" s="98" customFormat="1" ht="35.1" hidden="1" customHeight="1" x14ac:dyDescent="0.25">
      <c r="B28" s="134">
        <v>2012</v>
      </c>
      <c r="C28" s="136">
        <v>11141.7</v>
      </c>
      <c r="D28" s="136">
        <v>39808.1</v>
      </c>
      <c r="E28" s="136">
        <v>589</v>
      </c>
      <c r="F28" s="136">
        <v>1557.7</v>
      </c>
      <c r="G28" s="136">
        <v>360.6</v>
      </c>
      <c r="H28" s="136">
        <v>915.09999999999991</v>
      </c>
      <c r="I28" s="136">
        <v>228.3</v>
      </c>
      <c r="J28" s="136">
        <v>642.70000000000005</v>
      </c>
    </row>
    <row r="29" spans="2:10" s="98" customFormat="1" ht="35.1" hidden="1" customHeight="1" x14ac:dyDescent="0.25">
      <c r="B29" s="135">
        <v>2013</v>
      </c>
      <c r="C29" s="137">
        <v>10856.828</v>
      </c>
      <c r="D29" s="137">
        <v>42851.100000000006</v>
      </c>
      <c r="E29" s="137">
        <v>537.5</v>
      </c>
      <c r="F29" s="137">
        <v>1524.3</v>
      </c>
      <c r="G29" s="137">
        <v>323.20000000000005</v>
      </c>
      <c r="H29" s="137">
        <v>862.8</v>
      </c>
      <c r="I29" s="137">
        <v>214.3</v>
      </c>
      <c r="J29" s="137">
        <v>661.49999999999989</v>
      </c>
    </row>
    <row r="30" spans="2:10" s="98" customFormat="1" ht="35.1" hidden="1" customHeight="1" x14ac:dyDescent="0.25">
      <c r="B30" s="134">
        <v>2014</v>
      </c>
      <c r="C30" s="136">
        <v>11116.391</v>
      </c>
      <c r="D30" s="136">
        <v>48380.311999999998</v>
      </c>
      <c r="E30" s="136">
        <v>558.43899999999996</v>
      </c>
      <c r="F30" s="136">
        <v>1708.2380000000001</v>
      </c>
      <c r="G30" s="136">
        <v>337.91199999999992</v>
      </c>
      <c r="H30" s="136">
        <v>981.24200000000008</v>
      </c>
      <c r="I30" s="136">
        <v>220.62700000000001</v>
      </c>
      <c r="J30" s="136">
        <v>727.096</v>
      </c>
    </row>
    <row r="31" spans="2:10" s="98" customFormat="1" ht="35.1" hidden="1" customHeight="1" x14ac:dyDescent="0.25">
      <c r="B31" s="135">
        <v>2015</v>
      </c>
      <c r="C31" s="137">
        <v>10627.211999999998</v>
      </c>
      <c r="D31" s="137">
        <v>48063.254999999997</v>
      </c>
      <c r="E31" s="137">
        <v>520.82100000000003</v>
      </c>
      <c r="F31" s="137">
        <v>1734.7619999999999</v>
      </c>
      <c r="G31" s="137">
        <v>315.57899999999995</v>
      </c>
      <c r="H31" s="137">
        <v>952.11800000000017</v>
      </c>
      <c r="I31" s="137">
        <v>205.24200000000002</v>
      </c>
      <c r="J31" s="137">
        <v>782.74399999999991</v>
      </c>
    </row>
    <row r="32" spans="2:10" s="98" customFormat="1" ht="35.1" hidden="1" customHeight="1" x14ac:dyDescent="0.25">
      <c r="B32" s="134">
        <v>2016</v>
      </c>
      <c r="C32" s="136">
        <v>10361.200000000001</v>
      </c>
      <c r="D32" s="136">
        <v>46202.400000000001</v>
      </c>
      <c r="E32" s="136">
        <v>498.8</v>
      </c>
      <c r="F32" s="136">
        <v>1831.8</v>
      </c>
      <c r="G32" s="136">
        <v>298.7</v>
      </c>
      <c r="H32" s="136">
        <v>976.69999999999982</v>
      </c>
      <c r="I32" s="136">
        <v>200.1</v>
      </c>
      <c r="J32" s="136">
        <v>855</v>
      </c>
    </row>
    <row r="33" spans="2:10" s="98" customFormat="1" ht="35.1" hidden="1" customHeight="1" x14ac:dyDescent="0.25">
      <c r="B33" s="135">
        <v>2017</v>
      </c>
      <c r="C33" s="137">
        <v>10315.5</v>
      </c>
      <c r="D33" s="137">
        <v>45990.6</v>
      </c>
      <c r="E33" s="137">
        <v>482.5</v>
      </c>
      <c r="F33" s="137">
        <v>1590.8999999999999</v>
      </c>
      <c r="G33" s="137">
        <v>302</v>
      </c>
      <c r="H33" s="137">
        <v>997.6</v>
      </c>
      <c r="I33" s="137">
        <v>180.49999999999997</v>
      </c>
      <c r="J33" s="137">
        <v>593.4</v>
      </c>
    </row>
    <row r="34" spans="2:10" s="98" customFormat="1" ht="35.1" hidden="1" customHeight="1" x14ac:dyDescent="0.25">
      <c r="B34" s="134">
        <v>2018</v>
      </c>
      <c r="C34" s="136">
        <v>10231.699999999999</v>
      </c>
      <c r="D34" s="136">
        <v>43840.499999999993</v>
      </c>
      <c r="E34" s="136">
        <v>479.1</v>
      </c>
      <c r="F34" s="136">
        <v>1700.6</v>
      </c>
      <c r="G34" s="136">
        <v>299.89999999999998</v>
      </c>
      <c r="H34" s="136">
        <v>1064.7</v>
      </c>
      <c r="I34" s="136">
        <v>179.2</v>
      </c>
      <c r="J34" s="136">
        <v>635.9</v>
      </c>
    </row>
    <row r="35" spans="2:10" s="98" customFormat="1" ht="45" hidden="1" customHeight="1" x14ac:dyDescent="0.25">
      <c r="B35" s="135">
        <v>2019</v>
      </c>
      <c r="C35" s="137">
        <v>9294.9</v>
      </c>
      <c r="D35" s="137">
        <v>40968.5</v>
      </c>
      <c r="E35" s="137">
        <v>425.4</v>
      </c>
      <c r="F35" s="137">
        <v>1570.6999999999998</v>
      </c>
      <c r="G35" s="137">
        <v>273.00000000000006</v>
      </c>
      <c r="H35" s="137">
        <v>1013.1</v>
      </c>
      <c r="I35" s="137">
        <v>152.40000000000003</v>
      </c>
      <c r="J35" s="137">
        <v>557.5</v>
      </c>
    </row>
    <row r="36" spans="2:10" s="98" customFormat="1" ht="45" hidden="1" customHeight="1" x14ac:dyDescent="0.25">
      <c r="B36" s="134">
        <v>2020</v>
      </c>
      <c r="C36" s="136">
        <v>6953.7</v>
      </c>
      <c r="D36" s="136">
        <v>34235</v>
      </c>
      <c r="E36" s="136">
        <v>468.2</v>
      </c>
      <c r="F36" s="136">
        <v>1733.1000000000001</v>
      </c>
      <c r="G36" s="136">
        <v>362.99999999999994</v>
      </c>
      <c r="H36" s="136">
        <v>1299.2000000000003</v>
      </c>
      <c r="I36" s="136">
        <v>105.2</v>
      </c>
      <c r="J36" s="136">
        <v>433.90000000000003</v>
      </c>
    </row>
    <row r="37" spans="2:10" s="98" customFormat="1" ht="45" customHeight="1" x14ac:dyDescent="0.25">
      <c r="B37" s="135">
        <v>2021</v>
      </c>
      <c r="C37" s="137">
        <v>6885.1</v>
      </c>
      <c r="D37" s="137">
        <v>37660.800000000003</v>
      </c>
      <c r="E37" s="137">
        <v>237.6</v>
      </c>
      <c r="F37" s="137">
        <v>1241.5</v>
      </c>
      <c r="G37" s="137">
        <v>151.19999999999999</v>
      </c>
      <c r="H37" s="137">
        <v>829.9</v>
      </c>
      <c r="I37" s="137">
        <v>86.4</v>
      </c>
      <c r="J37" s="137">
        <v>411.6</v>
      </c>
    </row>
    <row r="38" spans="2:10" s="98" customFormat="1" ht="45" customHeight="1" x14ac:dyDescent="0.25">
      <c r="B38" s="134">
        <v>2022</v>
      </c>
      <c r="C38" s="136">
        <v>6903</v>
      </c>
      <c r="D38" s="136">
        <v>40829</v>
      </c>
      <c r="E38" s="136">
        <v>211.4</v>
      </c>
      <c r="F38" s="136">
        <v>1264.3</v>
      </c>
      <c r="G38" s="136">
        <v>134.80000000000001</v>
      </c>
      <c r="H38" s="136">
        <v>820.3</v>
      </c>
      <c r="I38" s="136">
        <v>76.5</v>
      </c>
      <c r="J38" s="136">
        <v>444</v>
      </c>
    </row>
    <row r="39" spans="2:10" s="98" customFormat="1" ht="45" customHeight="1" x14ac:dyDescent="0.25">
      <c r="B39" s="135">
        <v>2023</v>
      </c>
      <c r="C39" s="227">
        <v>6860.3349999999991</v>
      </c>
      <c r="D39" s="227">
        <v>40989.655849367002</v>
      </c>
      <c r="E39" s="227">
        <v>220.67499999999998</v>
      </c>
      <c r="F39" s="227">
        <v>1373.3676384860003</v>
      </c>
      <c r="G39" s="227">
        <v>145.52800000000002</v>
      </c>
      <c r="H39" s="227">
        <v>922.98474996900018</v>
      </c>
      <c r="I39" s="227">
        <v>75.147000000000006</v>
      </c>
      <c r="J39" s="227">
        <v>450.38608599999998</v>
      </c>
    </row>
    <row r="40" spans="2:10" s="98" customFormat="1" ht="45" customHeight="1" x14ac:dyDescent="0.25">
      <c r="B40" s="134">
        <v>2024</v>
      </c>
      <c r="C40" s="136">
        <v>6511.1090000000004</v>
      </c>
      <c r="D40" s="136">
        <v>40299.112000000001</v>
      </c>
      <c r="E40" s="136">
        <v>219.56</v>
      </c>
      <c r="F40" s="136">
        <v>1518.8989999999999</v>
      </c>
      <c r="G40" s="136">
        <v>148.858</v>
      </c>
      <c r="H40" s="136">
        <v>1103.126</v>
      </c>
      <c r="I40" s="136">
        <v>70.701999999999998</v>
      </c>
      <c r="J40" s="136">
        <v>415.77499999999998</v>
      </c>
    </row>
    <row r="41" spans="2:10" s="98" customFormat="1" ht="45" customHeight="1" x14ac:dyDescent="0.25">
      <c r="B41" s="135">
        <v>2025</v>
      </c>
      <c r="C41" s="227">
        <v>6287.3590000000013</v>
      </c>
      <c r="D41" s="227">
        <v>40959.518823817831</v>
      </c>
      <c r="E41" s="227">
        <v>202.58699999999999</v>
      </c>
      <c r="F41" s="227">
        <v>1116.2013489739998</v>
      </c>
      <c r="G41" s="227">
        <v>134.87</v>
      </c>
      <c r="H41" s="227">
        <v>723.92419436099976</v>
      </c>
      <c r="I41" s="227">
        <v>67.717000000000013</v>
      </c>
      <c r="J41" s="227">
        <v>392.27715461299999</v>
      </c>
    </row>
    <row r="42" spans="2:10" s="98" customFormat="1" ht="45" hidden="1" customHeight="1" x14ac:dyDescent="0.25">
      <c r="B42" s="113">
        <v>1999</v>
      </c>
      <c r="C42" s="115"/>
      <c r="D42" s="115"/>
      <c r="E42" s="115"/>
      <c r="F42" s="115"/>
      <c r="G42" s="115"/>
      <c r="H42" s="115"/>
      <c r="I42" s="115"/>
      <c r="J42" s="115"/>
    </row>
    <row r="43" spans="2:10" s="98" customFormat="1" ht="45" hidden="1" customHeight="1" x14ac:dyDescent="0.25">
      <c r="B43" s="116">
        <v>36161</v>
      </c>
      <c r="C43" s="138">
        <v>658</v>
      </c>
      <c r="D43" s="138">
        <v>872.4</v>
      </c>
      <c r="E43" s="138">
        <v>49.6</v>
      </c>
      <c r="F43" s="138">
        <v>44.3</v>
      </c>
      <c r="G43" s="138"/>
      <c r="H43" s="138"/>
      <c r="I43" s="138"/>
      <c r="J43" s="138">
        <v>44.3</v>
      </c>
    </row>
    <row r="44" spans="2:10" s="98" customFormat="1" ht="45" hidden="1" customHeight="1" x14ac:dyDescent="0.25">
      <c r="B44" s="117">
        <v>36192</v>
      </c>
      <c r="C44" s="139">
        <v>626.29999999999995</v>
      </c>
      <c r="D44" s="139">
        <v>808.8</v>
      </c>
      <c r="E44" s="139">
        <v>45</v>
      </c>
      <c r="F44" s="139">
        <v>40.299999999999997</v>
      </c>
      <c r="G44" s="139"/>
      <c r="H44" s="139"/>
      <c r="I44" s="139"/>
      <c r="J44" s="139">
        <v>40.299999999999997</v>
      </c>
    </row>
    <row r="45" spans="2:10" s="98" customFormat="1" ht="45" hidden="1" customHeight="1" x14ac:dyDescent="0.25">
      <c r="B45" s="116">
        <v>36220</v>
      </c>
      <c r="C45" s="138">
        <v>708.7</v>
      </c>
      <c r="D45" s="138">
        <v>872.1</v>
      </c>
      <c r="E45" s="138">
        <v>46</v>
      </c>
      <c r="F45" s="138">
        <v>39</v>
      </c>
      <c r="G45" s="138"/>
      <c r="H45" s="138"/>
      <c r="I45" s="138"/>
      <c r="J45" s="138">
        <v>39</v>
      </c>
    </row>
    <row r="46" spans="2:10" s="98" customFormat="1" ht="45" hidden="1" customHeight="1" x14ac:dyDescent="0.25">
      <c r="B46" s="117">
        <v>36251</v>
      </c>
      <c r="C46" s="139">
        <v>679.5</v>
      </c>
      <c r="D46" s="139">
        <v>872.2</v>
      </c>
      <c r="E46" s="139">
        <v>53.6</v>
      </c>
      <c r="F46" s="139">
        <v>45.3</v>
      </c>
      <c r="G46" s="139"/>
      <c r="H46" s="139"/>
      <c r="I46" s="139"/>
      <c r="J46" s="139">
        <v>45.3</v>
      </c>
    </row>
    <row r="47" spans="2:10" s="98" customFormat="1" ht="45" hidden="1" customHeight="1" x14ac:dyDescent="0.25">
      <c r="B47" s="116">
        <v>36281</v>
      </c>
      <c r="C47" s="138">
        <v>818.8</v>
      </c>
      <c r="D47" s="138">
        <v>958.4</v>
      </c>
      <c r="E47" s="138">
        <v>49.3</v>
      </c>
      <c r="F47" s="138">
        <v>40.1</v>
      </c>
      <c r="G47" s="138"/>
      <c r="H47" s="138"/>
      <c r="I47" s="138"/>
      <c r="J47" s="138">
        <v>40.1</v>
      </c>
    </row>
    <row r="48" spans="2:10" s="98" customFormat="1" ht="45" hidden="1" customHeight="1" x14ac:dyDescent="0.25">
      <c r="B48" s="117">
        <v>36312</v>
      </c>
      <c r="C48" s="139">
        <v>735.1</v>
      </c>
      <c r="D48" s="139">
        <v>933.7</v>
      </c>
      <c r="E48" s="139">
        <v>50.3</v>
      </c>
      <c r="F48" s="139">
        <v>41.7</v>
      </c>
      <c r="G48" s="139"/>
      <c r="H48" s="139"/>
      <c r="I48" s="139"/>
      <c r="J48" s="139">
        <v>41.7</v>
      </c>
    </row>
    <row r="49" spans="2:10" s="98" customFormat="1" ht="45" hidden="1" customHeight="1" x14ac:dyDescent="0.25">
      <c r="B49" s="116">
        <v>36342</v>
      </c>
      <c r="C49" s="138">
        <v>698</v>
      </c>
      <c r="D49" s="138">
        <v>905</v>
      </c>
      <c r="E49" s="138">
        <v>47.6</v>
      </c>
      <c r="F49" s="138">
        <v>42.9</v>
      </c>
      <c r="G49" s="138"/>
      <c r="H49" s="138"/>
      <c r="I49" s="138"/>
      <c r="J49" s="138">
        <v>42.9</v>
      </c>
    </row>
    <row r="50" spans="2:10" s="98" customFormat="1" ht="45" hidden="1" customHeight="1" x14ac:dyDescent="0.25">
      <c r="B50" s="117">
        <v>36373</v>
      </c>
      <c r="C50" s="139">
        <v>851.9</v>
      </c>
      <c r="D50" s="139">
        <v>1058.5999999999999</v>
      </c>
      <c r="E50" s="139">
        <v>46.5</v>
      </c>
      <c r="F50" s="139">
        <v>40.799999999999997</v>
      </c>
      <c r="G50" s="139"/>
      <c r="H50" s="139"/>
      <c r="I50" s="139"/>
      <c r="J50" s="139">
        <v>40.799999999999997</v>
      </c>
    </row>
    <row r="51" spans="2:10" s="98" customFormat="1" ht="45" hidden="1" customHeight="1" x14ac:dyDescent="0.25">
      <c r="B51" s="116">
        <v>36404</v>
      </c>
      <c r="C51" s="138">
        <v>758.2</v>
      </c>
      <c r="D51" s="138">
        <v>939.4</v>
      </c>
      <c r="E51" s="138">
        <v>47.1</v>
      </c>
      <c r="F51" s="138">
        <v>41.2</v>
      </c>
      <c r="G51" s="138"/>
      <c r="H51" s="138"/>
      <c r="I51" s="138"/>
      <c r="J51" s="138">
        <v>41.2</v>
      </c>
    </row>
    <row r="52" spans="2:10" s="98" customFormat="1" ht="45" hidden="1" customHeight="1" x14ac:dyDescent="0.25">
      <c r="B52" s="117">
        <v>36434</v>
      </c>
      <c r="C52" s="139">
        <v>758.3</v>
      </c>
      <c r="D52" s="139">
        <v>902.2</v>
      </c>
      <c r="E52" s="139">
        <v>47.9</v>
      </c>
      <c r="F52" s="139">
        <v>41.6</v>
      </c>
      <c r="G52" s="139"/>
      <c r="H52" s="139"/>
      <c r="I52" s="139"/>
      <c r="J52" s="139">
        <v>41.6</v>
      </c>
    </row>
    <row r="53" spans="2:10" s="98" customFormat="1" ht="45" hidden="1" customHeight="1" x14ac:dyDescent="0.25">
      <c r="B53" s="116">
        <v>36465</v>
      </c>
      <c r="C53" s="138">
        <v>776.6</v>
      </c>
      <c r="D53" s="138">
        <v>945.6</v>
      </c>
      <c r="E53" s="138">
        <v>52</v>
      </c>
      <c r="F53" s="138">
        <v>44.5</v>
      </c>
      <c r="G53" s="138"/>
      <c r="H53" s="138"/>
      <c r="I53" s="138"/>
      <c r="J53" s="138">
        <v>44.5</v>
      </c>
    </row>
    <row r="54" spans="2:10" s="98" customFormat="1" ht="45" hidden="1" customHeight="1" x14ac:dyDescent="0.25">
      <c r="B54" s="117">
        <v>36495</v>
      </c>
      <c r="C54" s="139">
        <v>759.5</v>
      </c>
      <c r="D54" s="139">
        <v>986.9</v>
      </c>
      <c r="E54" s="139">
        <v>56.5</v>
      </c>
      <c r="F54" s="139">
        <v>47.9</v>
      </c>
      <c r="G54" s="139"/>
      <c r="H54" s="139"/>
      <c r="I54" s="139"/>
      <c r="J54" s="139">
        <v>47.9</v>
      </c>
    </row>
    <row r="55" spans="2:10" s="98" customFormat="1" ht="45" hidden="1" customHeight="1" x14ac:dyDescent="0.25">
      <c r="B55" s="113">
        <v>2000</v>
      </c>
      <c r="C55" s="115"/>
      <c r="D55" s="115"/>
      <c r="E55" s="115"/>
      <c r="F55" s="115"/>
      <c r="G55" s="115"/>
      <c r="H55" s="115"/>
      <c r="I55" s="115"/>
      <c r="J55" s="115"/>
    </row>
    <row r="56" spans="2:10" s="98" customFormat="1" ht="45" hidden="1" customHeight="1" x14ac:dyDescent="0.25">
      <c r="B56" s="116">
        <v>36526</v>
      </c>
      <c r="C56" s="138">
        <v>671.4</v>
      </c>
      <c r="D56" s="138">
        <v>862.5</v>
      </c>
      <c r="E56" s="138">
        <v>50.7</v>
      </c>
      <c r="F56" s="138">
        <v>46.2</v>
      </c>
      <c r="G56" s="138"/>
      <c r="H56" s="138"/>
      <c r="I56" s="138"/>
      <c r="J56" s="138">
        <v>46.2</v>
      </c>
    </row>
    <row r="57" spans="2:10" s="98" customFormat="1" ht="45" hidden="1" customHeight="1" x14ac:dyDescent="0.25">
      <c r="B57" s="117">
        <v>36557</v>
      </c>
      <c r="C57" s="139">
        <v>747.5</v>
      </c>
      <c r="D57" s="139">
        <v>977.5</v>
      </c>
      <c r="E57" s="139">
        <v>47.9</v>
      </c>
      <c r="F57" s="139">
        <v>43.3</v>
      </c>
      <c r="G57" s="139"/>
      <c r="H57" s="139"/>
      <c r="I57" s="139"/>
      <c r="J57" s="139">
        <v>43.3</v>
      </c>
    </row>
    <row r="58" spans="2:10" s="98" customFormat="1" ht="45" hidden="1" customHeight="1" x14ac:dyDescent="0.25">
      <c r="B58" s="116">
        <v>36586</v>
      </c>
      <c r="C58" s="138">
        <v>674.5</v>
      </c>
      <c r="D58" s="138">
        <v>873.3</v>
      </c>
      <c r="E58" s="138">
        <v>48.6</v>
      </c>
      <c r="F58" s="138">
        <v>42.4</v>
      </c>
      <c r="G58" s="138"/>
      <c r="H58" s="138"/>
      <c r="I58" s="138"/>
      <c r="J58" s="138">
        <v>42.4</v>
      </c>
    </row>
    <row r="59" spans="2:10" s="98" customFormat="1" ht="45" hidden="1" customHeight="1" x14ac:dyDescent="0.25">
      <c r="B59" s="117">
        <v>36617</v>
      </c>
      <c r="C59" s="139">
        <v>663.6</v>
      </c>
      <c r="D59" s="139">
        <v>896.5</v>
      </c>
      <c r="E59" s="139">
        <v>45.1</v>
      </c>
      <c r="F59" s="139">
        <v>40.5</v>
      </c>
      <c r="G59" s="139"/>
      <c r="H59" s="139"/>
      <c r="I59" s="139"/>
      <c r="J59" s="139">
        <v>40.5</v>
      </c>
    </row>
    <row r="60" spans="2:10" s="98" customFormat="1" ht="45" hidden="1" customHeight="1" x14ac:dyDescent="0.25">
      <c r="B60" s="116">
        <v>36647</v>
      </c>
      <c r="C60" s="138">
        <v>885.3</v>
      </c>
      <c r="D60" s="138">
        <v>1113.7</v>
      </c>
      <c r="E60" s="138">
        <v>52.1</v>
      </c>
      <c r="F60" s="138">
        <v>45.7</v>
      </c>
      <c r="G60" s="138"/>
      <c r="H60" s="138"/>
      <c r="I60" s="138"/>
      <c r="J60" s="138">
        <v>45.7</v>
      </c>
    </row>
    <row r="61" spans="2:10" s="98" customFormat="1" ht="45" hidden="1" customHeight="1" x14ac:dyDescent="0.25">
      <c r="B61" s="117">
        <v>36678</v>
      </c>
      <c r="C61" s="139">
        <v>686.8</v>
      </c>
      <c r="D61" s="139">
        <v>982.8</v>
      </c>
      <c r="E61" s="139">
        <v>45.3</v>
      </c>
      <c r="F61" s="139">
        <v>43.6</v>
      </c>
      <c r="G61" s="139"/>
      <c r="H61" s="139"/>
      <c r="I61" s="139"/>
      <c r="J61" s="139">
        <v>43.6</v>
      </c>
    </row>
    <row r="62" spans="2:10" s="98" customFormat="1" ht="45" hidden="1" customHeight="1" x14ac:dyDescent="0.25">
      <c r="B62" s="116">
        <v>36708</v>
      </c>
      <c r="C62" s="138">
        <v>858.9</v>
      </c>
      <c r="D62" s="138">
        <v>1041.8</v>
      </c>
      <c r="E62" s="138">
        <v>46.2</v>
      </c>
      <c r="F62" s="138">
        <v>41.5</v>
      </c>
      <c r="G62" s="138"/>
      <c r="H62" s="138"/>
      <c r="I62" s="138"/>
      <c r="J62" s="138">
        <v>41.5</v>
      </c>
    </row>
    <row r="63" spans="2:10" s="98" customFormat="1" ht="45" hidden="1" customHeight="1" x14ac:dyDescent="0.25">
      <c r="B63" s="117">
        <v>36739</v>
      </c>
      <c r="C63" s="139">
        <v>804.3</v>
      </c>
      <c r="D63" s="139">
        <v>1061.5</v>
      </c>
      <c r="E63" s="139">
        <v>44.2</v>
      </c>
      <c r="F63" s="139">
        <v>40.4</v>
      </c>
      <c r="G63" s="139"/>
      <c r="H63" s="139"/>
      <c r="I63" s="139"/>
      <c r="J63" s="139">
        <v>40.4</v>
      </c>
    </row>
    <row r="64" spans="2:10" s="98" customFormat="1" ht="45" hidden="1" customHeight="1" x14ac:dyDescent="0.25">
      <c r="B64" s="116">
        <v>36770</v>
      </c>
      <c r="C64" s="138">
        <v>662.6</v>
      </c>
      <c r="D64" s="138">
        <v>915.1</v>
      </c>
      <c r="E64" s="138">
        <v>37.700000000000003</v>
      </c>
      <c r="F64" s="138">
        <v>33.4</v>
      </c>
      <c r="G64" s="138"/>
      <c r="H64" s="138"/>
      <c r="I64" s="138"/>
      <c r="J64" s="138">
        <v>33.4</v>
      </c>
    </row>
    <row r="65" spans="2:10" s="98" customFormat="1" ht="45" hidden="1" customHeight="1" x14ac:dyDescent="0.25">
      <c r="B65" s="117">
        <v>36800</v>
      </c>
      <c r="C65" s="139">
        <v>887.8</v>
      </c>
      <c r="D65" s="139">
        <v>1088.8</v>
      </c>
      <c r="E65" s="139">
        <v>44.6</v>
      </c>
      <c r="F65" s="139">
        <v>39.4</v>
      </c>
      <c r="G65" s="139"/>
      <c r="H65" s="139"/>
      <c r="I65" s="139"/>
      <c r="J65" s="139">
        <v>39.4</v>
      </c>
    </row>
    <row r="66" spans="2:10" s="98" customFormat="1" ht="45" hidden="1" customHeight="1" x14ac:dyDescent="0.25">
      <c r="B66" s="116">
        <v>36831</v>
      </c>
      <c r="C66" s="138">
        <v>750.5</v>
      </c>
      <c r="D66" s="138">
        <v>970.5</v>
      </c>
      <c r="E66" s="138">
        <v>44.9</v>
      </c>
      <c r="F66" s="138">
        <v>41.1</v>
      </c>
      <c r="G66" s="138"/>
      <c r="H66" s="138"/>
      <c r="I66" s="138"/>
      <c r="J66" s="138">
        <v>41.1</v>
      </c>
    </row>
    <row r="67" spans="2:10" s="98" customFormat="1" ht="45" hidden="1" customHeight="1" x14ac:dyDescent="0.25">
      <c r="B67" s="117">
        <v>36861</v>
      </c>
      <c r="C67" s="139">
        <v>598.5</v>
      </c>
      <c r="D67" s="139">
        <v>838.6</v>
      </c>
      <c r="E67" s="139">
        <v>41.9</v>
      </c>
      <c r="F67" s="139">
        <v>36.5</v>
      </c>
      <c r="G67" s="139"/>
      <c r="H67" s="139"/>
      <c r="I67" s="139"/>
      <c r="J67" s="139">
        <v>36.5</v>
      </c>
    </row>
    <row r="68" spans="2:10" s="98" customFormat="1" ht="45" hidden="1" customHeight="1" x14ac:dyDescent="0.25">
      <c r="B68" s="113">
        <v>2001</v>
      </c>
      <c r="C68" s="115"/>
      <c r="D68" s="115"/>
      <c r="E68" s="115"/>
      <c r="F68" s="115"/>
      <c r="G68" s="115"/>
      <c r="H68" s="115"/>
      <c r="I68" s="115"/>
      <c r="J68" s="115"/>
    </row>
    <row r="69" spans="2:10" s="98" customFormat="1" ht="45" hidden="1" customHeight="1" x14ac:dyDescent="0.25">
      <c r="B69" s="116">
        <v>36892</v>
      </c>
      <c r="C69" s="138">
        <v>885.7</v>
      </c>
      <c r="D69" s="138">
        <v>1117.8</v>
      </c>
      <c r="E69" s="138">
        <v>0</v>
      </c>
      <c r="F69" s="138">
        <v>54.6</v>
      </c>
      <c r="G69" s="138"/>
      <c r="H69" s="138"/>
      <c r="I69" s="138"/>
      <c r="J69" s="138">
        <v>54.6</v>
      </c>
    </row>
    <row r="70" spans="2:10" s="98" customFormat="1" ht="45" hidden="1" customHeight="1" x14ac:dyDescent="0.25">
      <c r="B70" s="117">
        <v>36923</v>
      </c>
      <c r="C70" s="139">
        <v>670.5</v>
      </c>
      <c r="D70" s="139">
        <v>937.1</v>
      </c>
      <c r="E70" s="139">
        <v>0</v>
      </c>
      <c r="F70" s="139">
        <v>38.799999999999997</v>
      </c>
      <c r="G70" s="139"/>
      <c r="H70" s="139"/>
      <c r="I70" s="139"/>
      <c r="J70" s="139">
        <v>38.799999999999997</v>
      </c>
    </row>
    <row r="71" spans="2:10" s="98" customFormat="1" ht="45" hidden="1" customHeight="1" x14ac:dyDescent="0.25">
      <c r="B71" s="116">
        <v>36951</v>
      </c>
      <c r="C71" s="138">
        <v>606.79999999999995</v>
      </c>
      <c r="D71" s="138">
        <v>851.1</v>
      </c>
      <c r="E71" s="138">
        <v>0</v>
      </c>
      <c r="F71" s="138">
        <v>42.5</v>
      </c>
      <c r="G71" s="138"/>
      <c r="H71" s="138"/>
      <c r="I71" s="138"/>
      <c r="J71" s="138">
        <v>42.5</v>
      </c>
    </row>
    <row r="72" spans="2:10" s="98" customFormat="1" ht="45" hidden="1" customHeight="1" x14ac:dyDescent="0.25">
      <c r="B72" s="117">
        <v>36982</v>
      </c>
      <c r="C72" s="139">
        <v>811</v>
      </c>
      <c r="D72" s="139">
        <v>1096.4000000000001</v>
      </c>
      <c r="E72" s="139">
        <v>0</v>
      </c>
      <c r="F72" s="139">
        <v>44.3</v>
      </c>
      <c r="G72" s="139"/>
      <c r="H72" s="139"/>
      <c r="I72" s="139"/>
      <c r="J72" s="139">
        <v>44.3</v>
      </c>
    </row>
    <row r="73" spans="2:10" s="98" customFormat="1" ht="45" hidden="1" customHeight="1" x14ac:dyDescent="0.25">
      <c r="B73" s="116">
        <v>37012</v>
      </c>
      <c r="C73" s="138">
        <v>789.2</v>
      </c>
      <c r="D73" s="138">
        <v>1105.3</v>
      </c>
      <c r="E73" s="138">
        <v>0</v>
      </c>
      <c r="F73" s="138">
        <v>46.1</v>
      </c>
      <c r="G73" s="138"/>
      <c r="H73" s="138"/>
      <c r="I73" s="138"/>
      <c r="J73" s="138">
        <v>46.1</v>
      </c>
    </row>
    <row r="74" spans="2:10" s="98" customFormat="1" ht="45" hidden="1" customHeight="1" x14ac:dyDescent="0.25">
      <c r="B74" s="117">
        <v>37043</v>
      </c>
      <c r="C74" s="139">
        <v>640.70000000000005</v>
      </c>
      <c r="D74" s="139">
        <v>941.4</v>
      </c>
      <c r="E74" s="139">
        <v>0</v>
      </c>
      <c r="F74" s="139">
        <v>40.1</v>
      </c>
      <c r="G74" s="139"/>
      <c r="H74" s="139"/>
      <c r="I74" s="139"/>
      <c r="J74" s="139">
        <v>40.1</v>
      </c>
    </row>
    <row r="75" spans="2:10" s="98" customFormat="1" ht="45" hidden="1" customHeight="1" x14ac:dyDescent="0.25">
      <c r="B75" s="116">
        <v>37073</v>
      </c>
      <c r="C75" s="138">
        <v>869.3</v>
      </c>
      <c r="D75" s="138">
        <v>1221.8</v>
      </c>
      <c r="E75" s="138">
        <v>0</v>
      </c>
      <c r="F75" s="138">
        <v>52</v>
      </c>
      <c r="G75" s="138"/>
      <c r="H75" s="138"/>
      <c r="I75" s="138"/>
      <c r="J75" s="138">
        <v>52</v>
      </c>
    </row>
    <row r="76" spans="2:10" s="98" customFormat="1" ht="45" hidden="1" customHeight="1" x14ac:dyDescent="0.25">
      <c r="B76" s="117">
        <v>37104</v>
      </c>
      <c r="C76" s="139">
        <v>722.4</v>
      </c>
      <c r="D76" s="139">
        <v>1050.9000000000001</v>
      </c>
      <c r="E76" s="139">
        <v>0</v>
      </c>
      <c r="F76" s="139">
        <v>38.5</v>
      </c>
      <c r="G76" s="139"/>
      <c r="H76" s="139"/>
      <c r="I76" s="139"/>
      <c r="J76" s="139">
        <v>38.5</v>
      </c>
    </row>
    <row r="77" spans="2:10" s="98" customFormat="1" ht="45" hidden="1" customHeight="1" x14ac:dyDescent="0.25">
      <c r="B77" s="116">
        <v>37135</v>
      </c>
      <c r="C77" s="138">
        <v>750.9</v>
      </c>
      <c r="D77" s="138">
        <v>1076.2</v>
      </c>
      <c r="E77" s="138">
        <v>0</v>
      </c>
      <c r="F77" s="138">
        <v>36.1</v>
      </c>
      <c r="G77" s="138"/>
      <c r="H77" s="138"/>
      <c r="I77" s="138"/>
      <c r="J77" s="138">
        <v>36.1</v>
      </c>
    </row>
    <row r="78" spans="2:10" s="98" customFormat="1" ht="45" hidden="1" customHeight="1" x14ac:dyDescent="0.25">
      <c r="B78" s="117">
        <v>37165</v>
      </c>
      <c r="C78" s="139">
        <v>797.7</v>
      </c>
      <c r="D78" s="139">
        <v>1119.2</v>
      </c>
      <c r="E78" s="139">
        <v>0</v>
      </c>
      <c r="F78" s="139">
        <v>42.2</v>
      </c>
      <c r="G78" s="139"/>
      <c r="H78" s="139"/>
      <c r="I78" s="139"/>
      <c r="J78" s="139">
        <v>42.2</v>
      </c>
    </row>
    <row r="79" spans="2:10" s="98" customFormat="1" ht="45" hidden="1" customHeight="1" x14ac:dyDescent="0.25">
      <c r="B79" s="116">
        <v>37196</v>
      </c>
      <c r="C79" s="138">
        <v>636.70000000000005</v>
      </c>
      <c r="D79" s="138">
        <v>970.8</v>
      </c>
      <c r="E79" s="138">
        <v>0</v>
      </c>
      <c r="F79" s="138">
        <v>38.299999999999997</v>
      </c>
      <c r="G79" s="138"/>
      <c r="H79" s="138"/>
      <c r="I79" s="138"/>
      <c r="J79" s="138">
        <v>38.299999999999997</v>
      </c>
    </row>
    <row r="80" spans="2:10" s="98" customFormat="1" ht="45" hidden="1" customHeight="1" x14ac:dyDescent="0.25">
      <c r="B80" s="117">
        <v>37226</v>
      </c>
      <c r="C80" s="139">
        <v>777.3</v>
      </c>
      <c r="D80" s="139">
        <v>1096.5999999999999</v>
      </c>
      <c r="E80" s="139">
        <v>0</v>
      </c>
      <c r="F80" s="139">
        <v>42</v>
      </c>
      <c r="G80" s="139"/>
      <c r="H80" s="139"/>
      <c r="I80" s="139"/>
      <c r="J80" s="139">
        <v>42</v>
      </c>
    </row>
    <row r="81" spans="2:10" s="98" customFormat="1" ht="45" hidden="1" customHeight="1" x14ac:dyDescent="0.25">
      <c r="B81" s="113">
        <v>2002</v>
      </c>
      <c r="C81" s="115"/>
      <c r="D81" s="115"/>
      <c r="E81" s="115"/>
      <c r="F81" s="115"/>
      <c r="G81" s="115"/>
      <c r="H81" s="115"/>
      <c r="I81" s="115"/>
      <c r="J81" s="115"/>
    </row>
    <row r="82" spans="2:10" s="98" customFormat="1" ht="45" hidden="1" customHeight="1" x14ac:dyDescent="0.25">
      <c r="B82" s="116">
        <v>37257</v>
      </c>
      <c r="C82" s="138">
        <v>632.20000000000005</v>
      </c>
      <c r="D82" s="138">
        <v>1033.7</v>
      </c>
      <c r="E82" s="138">
        <v>0</v>
      </c>
      <c r="F82" s="138">
        <v>47.1</v>
      </c>
      <c r="G82" s="138"/>
      <c r="H82" s="138"/>
      <c r="I82" s="138"/>
      <c r="J82" s="138">
        <v>47.1</v>
      </c>
    </row>
    <row r="83" spans="2:10" s="98" customFormat="1" ht="45" hidden="1" customHeight="1" x14ac:dyDescent="0.25">
      <c r="B83" s="117">
        <v>37288</v>
      </c>
      <c r="C83" s="139">
        <v>659.5</v>
      </c>
      <c r="D83" s="139">
        <v>983.2</v>
      </c>
      <c r="E83" s="139">
        <v>0</v>
      </c>
      <c r="F83" s="139">
        <v>37.5</v>
      </c>
      <c r="G83" s="139"/>
      <c r="H83" s="139"/>
      <c r="I83" s="139"/>
      <c r="J83" s="139">
        <v>37.5</v>
      </c>
    </row>
    <row r="84" spans="2:10" s="98" customFormat="1" ht="45" hidden="1" customHeight="1" x14ac:dyDescent="0.25">
      <c r="B84" s="116">
        <v>37316</v>
      </c>
      <c r="C84" s="138">
        <v>702.9</v>
      </c>
      <c r="D84" s="138">
        <v>1024</v>
      </c>
      <c r="E84" s="138">
        <v>0</v>
      </c>
      <c r="F84" s="138">
        <v>45.9</v>
      </c>
      <c r="G84" s="138"/>
      <c r="H84" s="138"/>
      <c r="I84" s="138"/>
      <c r="J84" s="138">
        <v>45.9</v>
      </c>
    </row>
    <row r="85" spans="2:10" s="98" customFormat="1" ht="45" hidden="1" customHeight="1" x14ac:dyDescent="0.25">
      <c r="B85" s="117">
        <v>37347</v>
      </c>
      <c r="C85" s="139">
        <v>714</v>
      </c>
      <c r="D85" s="139">
        <v>1050.2</v>
      </c>
      <c r="E85" s="139">
        <v>0</v>
      </c>
      <c r="F85" s="139">
        <v>40.200000000000003</v>
      </c>
      <c r="G85" s="139"/>
      <c r="H85" s="139"/>
      <c r="I85" s="139"/>
      <c r="J85" s="139">
        <v>40.200000000000003</v>
      </c>
    </row>
    <row r="86" spans="2:10" s="98" customFormat="1" ht="45" hidden="1" customHeight="1" x14ac:dyDescent="0.25">
      <c r="B86" s="116">
        <v>37377</v>
      </c>
      <c r="C86" s="138">
        <v>690.9</v>
      </c>
      <c r="D86" s="138">
        <v>1039.0999999999999</v>
      </c>
      <c r="E86" s="138">
        <v>0</v>
      </c>
      <c r="F86" s="138">
        <v>37.700000000000003</v>
      </c>
      <c r="G86" s="138"/>
      <c r="H86" s="138"/>
      <c r="I86" s="138"/>
      <c r="J86" s="138">
        <v>37.700000000000003</v>
      </c>
    </row>
    <row r="87" spans="2:10" s="98" customFormat="1" ht="45" hidden="1" customHeight="1" x14ac:dyDescent="0.25">
      <c r="B87" s="117">
        <v>37408</v>
      </c>
      <c r="C87" s="139">
        <v>724.9</v>
      </c>
      <c r="D87" s="139">
        <v>1055</v>
      </c>
      <c r="E87" s="139">
        <v>0</v>
      </c>
      <c r="F87" s="139">
        <v>37.299999999999997</v>
      </c>
      <c r="G87" s="139"/>
      <c r="H87" s="139"/>
      <c r="I87" s="139"/>
      <c r="J87" s="139">
        <v>37.299999999999997</v>
      </c>
    </row>
    <row r="88" spans="2:10" s="98" customFormat="1" ht="45" hidden="1" customHeight="1" x14ac:dyDescent="0.25">
      <c r="B88" s="116">
        <v>37438</v>
      </c>
      <c r="C88" s="138">
        <v>788.8</v>
      </c>
      <c r="D88" s="138">
        <v>1216.5999999999999</v>
      </c>
      <c r="E88" s="138">
        <v>0</v>
      </c>
      <c r="F88" s="138">
        <v>41.6</v>
      </c>
      <c r="G88" s="138"/>
      <c r="H88" s="138"/>
      <c r="I88" s="138"/>
      <c r="J88" s="138">
        <v>41.6</v>
      </c>
    </row>
    <row r="89" spans="2:10" s="98" customFormat="1" ht="45" hidden="1" customHeight="1" x14ac:dyDescent="0.25">
      <c r="B89" s="117">
        <v>37469</v>
      </c>
      <c r="C89" s="139">
        <v>652.4</v>
      </c>
      <c r="D89" s="139">
        <v>1040.9000000000001</v>
      </c>
      <c r="E89" s="139">
        <v>0</v>
      </c>
      <c r="F89" s="139">
        <v>37.5</v>
      </c>
      <c r="G89" s="139"/>
      <c r="H89" s="139"/>
      <c r="I89" s="139"/>
      <c r="J89" s="139">
        <v>37.5</v>
      </c>
    </row>
    <row r="90" spans="2:10" s="98" customFormat="1" ht="45" hidden="1" customHeight="1" x14ac:dyDescent="0.25">
      <c r="B90" s="116">
        <v>37500</v>
      </c>
      <c r="C90" s="138">
        <v>818.1</v>
      </c>
      <c r="D90" s="138">
        <v>1149.7</v>
      </c>
      <c r="E90" s="138">
        <v>0</v>
      </c>
      <c r="F90" s="138">
        <v>41.8</v>
      </c>
      <c r="G90" s="138"/>
      <c r="H90" s="138"/>
      <c r="I90" s="138"/>
      <c r="J90" s="138">
        <v>41.8</v>
      </c>
    </row>
    <row r="91" spans="2:10" s="98" customFormat="1" ht="45" hidden="1" customHeight="1" x14ac:dyDescent="0.25">
      <c r="B91" s="117">
        <v>37530</v>
      </c>
      <c r="C91" s="139">
        <v>783.5</v>
      </c>
      <c r="D91" s="139">
        <v>1175</v>
      </c>
      <c r="E91" s="139">
        <v>0</v>
      </c>
      <c r="F91" s="139">
        <v>42.3</v>
      </c>
      <c r="G91" s="139"/>
      <c r="H91" s="139"/>
      <c r="I91" s="139"/>
      <c r="J91" s="139">
        <v>42.3</v>
      </c>
    </row>
    <row r="92" spans="2:10" s="98" customFormat="1" ht="45" hidden="1" customHeight="1" x14ac:dyDescent="0.25">
      <c r="B92" s="116">
        <v>37561</v>
      </c>
      <c r="C92" s="138">
        <v>595.9</v>
      </c>
      <c r="D92" s="138">
        <v>910.4</v>
      </c>
      <c r="E92" s="138">
        <v>0</v>
      </c>
      <c r="F92" s="138">
        <v>35.799999999999997</v>
      </c>
      <c r="G92" s="138"/>
      <c r="H92" s="138"/>
      <c r="I92" s="138"/>
      <c r="J92" s="138">
        <v>35.799999999999997</v>
      </c>
    </row>
    <row r="93" spans="2:10" s="98" customFormat="1" ht="45" hidden="1" customHeight="1" x14ac:dyDescent="0.25">
      <c r="B93" s="117">
        <v>37591</v>
      </c>
      <c r="C93" s="139">
        <v>814.4</v>
      </c>
      <c r="D93" s="139">
        <v>1227.0999999999999</v>
      </c>
      <c r="E93" s="139">
        <v>0</v>
      </c>
      <c r="F93" s="139">
        <v>41.9</v>
      </c>
      <c r="G93" s="139"/>
      <c r="H93" s="139"/>
      <c r="I93" s="139"/>
      <c r="J93" s="139">
        <v>41.9</v>
      </c>
    </row>
    <row r="94" spans="2:10" s="98" customFormat="1" ht="45" hidden="1" customHeight="1" x14ac:dyDescent="0.25">
      <c r="B94" s="113">
        <v>2003</v>
      </c>
      <c r="C94" s="115"/>
      <c r="D94" s="115"/>
      <c r="E94" s="115"/>
      <c r="F94" s="115"/>
      <c r="G94" s="115"/>
      <c r="H94" s="115"/>
      <c r="I94" s="115"/>
      <c r="J94" s="115"/>
    </row>
    <row r="95" spans="2:10" s="98" customFormat="1" ht="45" hidden="1" customHeight="1" x14ac:dyDescent="0.25">
      <c r="B95" s="116" t="s">
        <v>130</v>
      </c>
      <c r="C95" s="138">
        <v>606.70000000000005</v>
      </c>
      <c r="D95" s="138">
        <v>972.2</v>
      </c>
      <c r="E95" s="138">
        <v>38.9</v>
      </c>
      <c r="F95" s="138">
        <v>38.1</v>
      </c>
      <c r="G95" s="138"/>
      <c r="H95" s="138"/>
      <c r="I95" s="138"/>
      <c r="J95" s="138">
        <v>38.1</v>
      </c>
    </row>
    <row r="96" spans="2:10" s="98" customFormat="1" ht="45" hidden="1" customHeight="1" x14ac:dyDescent="0.25">
      <c r="B96" s="117">
        <v>37653</v>
      </c>
      <c r="C96" s="139">
        <v>572.20000000000005</v>
      </c>
      <c r="D96" s="139">
        <v>886.1</v>
      </c>
      <c r="E96" s="139">
        <v>34.799999999999997</v>
      </c>
      <c r="F96" s="139">
        <v>37.200000000000003</v>
      </c>
      <c r="G96" s="139"/>
      <c r="H96" s="139"/>
      <c r="I96" s="139"/>
      <c r="J96" s="139">
        <v>37.200000000000003</v>
      </c>
    </row>
    <row r="97" spans="2:10" s="98" customFormat="1" ht="45" hidden="1" customHeight="1" x14ac:dyDescent="0.25">
      <c r="B97" s="116">
        <v>37681</v>
      </c>
      <c r="C97" s="138">
        <v>800.1</v>
      </c>
      <c r="D97" s="138">
        <v>1158.9000000000001</v>
      </c>
      <c r="E97" s="138">
        <v>47.3</v>
      </c>
      <c r="F97" s="138">
        <v>53.3</v>
      </c>
      <c r="G97" s="138"/>
      <c r="H97" s="138"/>
      <c r="I97" s="138"/>
      <c r="J97" s="138">
        <v>53.3</v>
      </c>
    </row>
    <row r="98" spans="2:10" s="98" customFormat="1" ht="45" hidden="1" customHeight="1" x14ac:dyDescent="0.25">
      <c r="B98" s="117">
        <v>37712</v>
      </c>
      <c r="C98" s="139">
        <v>679.3</v>
      </c>
      <c r="D98" s="139">
        <v>1140.0999999999999</v>
      </c>
      <c r="E98" s="139">
        <v>39.700000000000003</v>
      </c>
      <c r="F98" s="139">
        <v>45.1</v>
      </c>
      <c r="G98" s="139"/>
      <c r="H98" s="139"/>
      <c r="I98" s="139"/>
      <c r="J98" s="139">
        <v>45.1</v>
      </c>
    </row>
    <row r="99" spans="2:10" s="98" customFormat="1" ht="45" hidden="1" customHeight="1" x14ac:dyDescent="0.25">
      <c r="B99" s="116">
        <v>37742</v>
      </c>
      <c r="C99" s="138">
        <v>622</v>
      </c>
      <c r="D99" s="138">
        <v>1037.7</v>
      </c>
      <c r="E99" s="138">
        <v>33.799999999999997</v>
      </c>
      <c r="F99" s="138">
        <v>36.299999999999997</v>
      </c>
      <c r="G99" s="138"/>
      <c r="H99" s="138"/>
      <c r="I99" s="138"/>
      <c r="J99" s="138">
        <v>36.299999999999997</v>
      </c>
    </row>
    <row r="100" spans="2:10" s="98" customFormat="1" ht="45" hidden="1" customHeight="1" x14ac:dyDescent="0.25">
      <c r="B100" s="117">
        <v>37773</v>
      </c>
      <c r="C100" s="139">
        <v>780.8</v>
      </c>
      <c r="D100" s="139">
        <v>1210.0999999999999</v>
      </c>
      <c r="E100" s="139">
        <v>33.4</v>
      </c>
      <c r="F100" s="139">
        <v>33.9</v>
      </c>
      <c r="G100" s="139"/>
      <c r="H100" s="139"/>
      <c r="I100" s="139"/>
      <c r="J100" s="139">
        <v>33.9</v>
      </c>
    </row>
    <row r="101" spans="2:10" s="98" customFormat="1" ht="45" hidden="1" customHeight="1" x14ac:dyDescent="0.25">
      <c r="B101" s="116">
        <v>37803</v>
      </c>
      <c r="C101" s="138">
        <v>768.6</v>
      </c>
      <c r="D101" s="138">
        <v>1396.2</v>
      </c>
      <c r="E101" s="138">
        <v>35.299999999999997</v>
      </c>
      <c r="F101" s="138">
        <v>38.799999999999997</v>
      </c>
      <c r="G101" s="138"/>
      <c r="H101" s="138"/>
      <c r="I101" s="138"/>
      <c r="J101" s="138">
        <v>38.799999999999997</v>
      </c>
    </row>
    <row r="102" spans="2:10" s="98" customFormat="1" ht="45" hidden="1" customHeight="1" x14ac:dyDescent="0.25">
      <c r="B102" s="117">
        <v>37834</v>
      </c>
      <c r="C102" s="139">
        <v>702.3</v>
      </c>
      <c r="D102" s="139">
        <v>1244.4000000000001</v>
      </c>
      <c r="E102" s="139">
        <v>29</v>
      </c>
      <c r="F102" s="139">
        <v>31.3</v>
      </c>
      <c r="G102" s="139"/>
      <c r="H102" s="139"/>
      <c r="I102" s="139"/>
      <c r="J102" s="139">
        <v>31.3</v>
      </c>
    </row>
    <row r="103" spans="2:10" s="98" customFormat="1" ht="45" hidden="1" customHeight="1" x14ac:dyDescent="0.25">
      <c r="B103" s="116">
        <v>37865</v>
      </c>
      <c r="C103" s="138">
        <v>749.8</v>
      </c>
      <c r="D103" s="138">
        <v>1382.4</v>
      </c>
      <c r="E103" s="138">
        <v>31.6</v>
      </c>
      <c r="F103" s="138">
        <v>53.1</v>
      </c>
      <c r="G103" s="138"/>
      <c r="H103" s="138"/>
      <c r="I103" s="138"/>
      <c r="J103" s="138">
        <v>53.1</v>
      </c>
    </row>
    <row r="104" spans="2:10" s="98" customFormat="1" ht="45" hidden="1" customHeight="1" x14ac:dyDescent="0.25">
      <c r="B104" s="117">
        <v>37895</v>
      </c>
      <c r="C104" s="139">
        <v>719</v>
      </c>
      <c r="D104" s="139">
        <v>1258.5</v>
      </c>
      <c r="E104" s="139">
        <v>32</v>
      </c>
      <c r="F104" s="139">
        <v>40.9</v>
      </c>
      <c r="G104" s="139"/>
      <c r="H104" s="139"/>
      <c r="I104" s="139"/>
      <c r="J104" s="139">
        <v>40.9</v>
      </c>
    </row>
    <row r="105" spans="2:10" s="98" customFormat="1" ht="45" hidden="1" customHeight="1" x14ac:dyDescent="0.25">
      <c r="B105" s="116">
        <v>37926</v>
      </c>
      <c r="C105" s="138">
        <v>642</v>
      </c>
      <c r="D105" s="138">
        <v>1066.8</v>
      </c>
      <c r="E105" s="138">
        <v>27.3</v>
      </c>
      <c r="F105" s="138">
        <v>35.4</v>
      </c>
      <c r="G105" s="138"/>
      <c r="H105" s="138"/>
      <c r="I105" s="138"/>
      <c r="J105" s="138">
        <v>35.4</v>
      </c>
    </row>
    <row r="106" spans="2:10" s="98" customFormat="1" ht="45" hidden="1" customHeight="1" x14ac:dyDescent="0.25">
      <c r="B106" s="117">
        <v>37956</v>
      </c>
      <c r="C106" s="139">
        <v>832.8</v>
      </c>
      <c r="D106" s="139">
        <v>1515.8</v>
      </c>
      <c r="E106" s="139">
        <v>40.5</v>
      </c>
      <c r="F106" s="139">
        <v>53.7</v>
      </c>
      <c r="G106" s="139"/>
      <c r="H106" s="139"/>
      <c r="I106" s="139"/>
      <c r="J106" s="139">
        <v>53.7</v>
      </c>
    </row>
    <row r="107" spans="2:10" s="98" customFormat="1" ht="45" hidden="1" customHeight="1" x14ac:dyDescent="0.25">
      <c r="B107" s="113">
        <v>2004</v>
      </c>
      <c r="C107" s="115"/>
      <c r="D107" s="115"/>
      <c r="E107" s="115"/>
      <c r="F107" s="115"/>
      <c r="G107" s="115"/>
      <c r="H107" s="115"/>
      <c r="I107" s="115"/>
      <c r="J107" s="115"/>
    </row>
    <row r="108" spans="2:10" s="98" customFormat="1" ht="45" hidden="1" customHeight="1" x14ac:dyDescent="0.25">
      <c r="B108" s="116">
        <v>37987</v>
      </c>
      <c r="C108" s="138"/>
      <c r="D108" s="138"/>
      <c r="E108" s="138"/>
      <c r="F108" s="138"/>
      <c r="G108" s="138"/>
      <c r="H108" s="138"/>
      <c r="I108" s="138"/>
      <c r="J108" s="138"/>
    </row>
    <row r="109" spans="2:10" s="98" customFormat="1" ht="45" hidden="1" customHeight="1" x14ac:dyDescent="0.25">
      <c r="B109" s="117">
        <v>38018</v>
      </c>
      <c r="C109" s="139"/>
      <c r="D109" s="139"/>
      <c r="E109" s="139"/>
      <c r="F109" s="139"/>
      <c r="G109" s="139"/>
      <c r="H109" s="139"/>
      <c r="I109" s="139"/>
      <c r="J109" s="139"/>
    </row>
    <row r="110" spans="2:10" s="98" customFormat="1" ht="45" hidden="1" customHeight="1" x14ac:dyDescent="0.25">
      <c r="B110" s="116">
        <v>38047</v>
      </c>
      <c r="C110" s="138"/>
      <c r="D110" s="138"/>
      <c r="E110" s="138"/>
      <c r="F110" s="138"/>
      <c r="G110" s="138"/>
      <c r="H110" s="138"/>
      <c r="I110" s="138"/>
      <c r="J110" s="138"/>
    </row>
    <row r="111" spans="2:10" s="98" customFormat="1" ht="45" hidden="1" customHeight="1" x14ac:dyDescent="0.25">
      <c r="B111" s="117">
        <v>38078</v>
      </c>
      <c r="C111" s="139"/>
      <c r="D111" s="139"/>
      <c r="E111" s="139"/>
      <c r="F111" s="139"/>
      <c r="G111" s="139"/>
      <c r="H111" s="139"/>
      <c r="I111" s="139"/>
      <c r="J111" s="139"/>
    </row>
    <row r="112" spans="2:10" s="98" customFormat="1" ht="45" hidden="1" customHeight="1" x14ac:dyDescent="0.25">
      <c r="B112" s="116">
        <v>38108</v>
      </c>
      <c r="C112" s="138"/>
      <c r="D112" s="138"/>
      <c r="E112" s="138"/>
      <c r="F112" s="138"/>
      <c r="G112" s="138"/>
      <c r="H112" s="138"/>
      <c r="I112" s="138"/>
      <c r="J112" s="138"/>
    </row>
    <row r="113" spans="2:10" s="98" customFormat="1" ht="45" hidden="1" customHeight="1" x14ac:dyDescent="0.25">
      <c r="B113" s="117">
        <v>38139</v>
      </c>
      <c r="C113" s="139"/>
      <c r="D113" s="139"/>
      <c r="E113" s="139"/>
      <c r="F113" s="139"/>
      <c r="G113" s="139"/>
      <c r="H113" s="139"/>
      <c r="I113" s="139"/>
      <c r="J113" s="139"/>
    </row>
    <row r="114" spans="2:10" s="98" customFormat="1" ht="45" hidden="1" customHeight="1" x14ac:dyDescent="0.25">
      <c r="B114" s="116">
        <v>38169</v>
      </c>
      <c r="C114" s="138"/>
      <c r="D114" s="138"/>
      <c r="E114" s="138"/>
      <c r="F114" s="138"/>
      <c r="G114" s="138"/>
      <c r="H114" s="138"/>
      <c r="I114" s="138"/>
      <c r="J114" s="138"/>
    </row>
    <row r="115" spans="2:10" s="98" customFormat="1" ht="45" hidden="1" customHeight="1" x14ac:dyDescent="0.25">
      <c r="B115" s="117">
        <v>38200</v>
      </c>
      <c r="C115" s="139"/>
      <c r="D115" s="139"/>
      <c r="E115" s="139"/>
      <c r="F115" s="139"/>
      <c r="G115" s="139"/>
      <c r="H115" s="139"/>
      <c r="I115" s="139"/>
      <c r="J115" s="139"/>
    </row>
    <row r="116" spans="2:10" s="98" customFormat="1" ht="45" hidden="1" customHeight="1" x14ac:dyDescent="0.25">
      <c r="B116" s="116">
        <v>38231</v>
      </c>
      <c r="C116" s="138"/>
      <c r="D116" s="138"/>
      <c r="E116" s="138"/>
      <c r="F116" s="138"/>
      <c r="G116" s="138"/>
      <c r="H116" s="138"/>
      <c r="I116" s="138"/>
      <c r="J116" s="138"/>
    </row>
    <row r="117" spans="2:10" s="98" customFormat="1" ht="45" hidden="1" customHeight="1" x14ac:dyDescent="0.25">
      <c r="B117" s="117">
        <v>38261</v>
      </c>
      <c r="C117" s="139"/>
      <c r="D117" s="139"/>
      <c r="E117" s="139"/>
      <c r="F117" s="139"/>
      <c r="G117" s="139"/>
      <c r="H117" s="139"/>
      <c r="I117" s="139"/>
      <c r="J117" s="139"/>
    </row>
    <row r="118" spans="2:10" s="98" customFormat="1" ht="45" hidden="1" customHeight="1" x14ac:dyDescent="0.25">
      <c r="B118" s="116">
        <v>38292</v>
      </c>
      <c r="C118" s="138"/>
      <c r="D118" s="138"/>
      <c r="E118" s="138"/>
      <c r="F118" s="138"/>
      <c r="G118" s="138"/>
      <c r="H118" s="138"/>
      <c r="I118" s="138"/>
      <c r="J118" s="138"/>
    </row>
    <row r="119" spans="2:10" s="98" customFormat="1" ht="45" hidden="1" customHeight="1" x14ac:dyDescent="0.25">
      <c r="B119" s="117">
        <v>38322</v>
      </c>
      <c r="C119" s="139"/>
      <c r="D119" s="139"/>
      <c r="E119" s="139"/>
      <c r="F119" s="139"/>
      <c r="G119" s="139"/>
      <c r="H119" s="139"/>
      <c r="I119" s="139"/>
      <c r="J119" s="139"/>
    </row>
    <row r="120" spans="2:10" s="98" customFormat="1" ht="45" hidden="1" customHeight="1" x14ac:dyDescent="0.25">
      <c r="B120" s="113">
        <v>2005</v>
      </c>
      <c r="C120" s="115"/>
      <c r="D120" s="115"/>
      <c r="E120" s="115"/>
      <c r="F120" s="115"/>
      <c r="G120" s="115"/>
      <c r="H120" s="115"/>
      <c r="I120" s="115"/>
      <c r="J120" s="115"/>
    </row>
    <row r="121" spans="2:10" s="98" customFormat="1" ht="45" hidden="1" customHeight="1" x14ac:dyDescent="0.25">
      <c r="B121" s="116">
        <v>38353</v>
      </c>
      <c r="C121" s="138"/>
      <c r="D121" s="138"/>
      <c r="E121" s="138"/>
      <c r="F121" s="138"/>
      <c r="G121" s="138"/>
      <c r="H121" s="138"/>
      <c r="I121" s="138"/>
      <c r="J121" s="138"/>
    </row>
    <row r="122" spans="2:10" s="98" customFormat="1" ht="45" hidden="1" customHeight="1" x14ac:dyDescent="0.25">
      <c r="B122" s="117">
        <v>38384</v>
      </c>
      <c r="C122" s="139"/>
      <c r="D122" s="139"/>
      <c r="E122" s="139"/>
      <c r="F122" s="139"/>
      <c r="G122" s="139"/>
      <c r="H122" s="139"/>
      <c r="I122" s="139"/>
      <c r="J122" s="139"/>
    </row>
    <row r="123" spans="2:10" s="98" customFormat="1" ht="45" hidden="1" customHeight="1" x14ac:dyDescent="0.25">
      <c r="B123" s="116">
        <v>38412</v>
      </c>
      <c r="C123" s="138"/>
      <c r="D123" s="138"/>
      <c r="E123" s="138"/>
      <c r="F123" s="138"/>
      <c r="G123" s="138"/>
      <c r="H123" s="138"/>
      <c r="I123" s="138"/>
      <c r="J123" s="138"/>
    </row>
    <row r="124" spans="2:10" s="98" customFormat="1" ht="45" hidden="1" customHeight="1" x14ac:dyDescent="0.25">
      <c r="B124" s="117">
        <v>38443</v>
      </c>
      <c r="C124" s="139"/>
      <c r="D124" s="139"/>
      <c r="E124" s="139"/>
      <c r="F124" s="139"/>
      <c r="G124" s="139"/>
      <c r="H124" s="139"/>
      <c r="I124" s="139"/>
      <c r="J124" s="139"/>
    </row>
    <row r="125" spans="2:10" s="98" customFormat="1" ht="45" hidden="1" customHeight="1" x14ac:dyDescent="0.25">
      <c r="B125" s="116">
        <v>38473</v>
      </c>
      <c r="C125" s="138"/>
      <c r="D125" s="138"/>
      <c r="E125" s="138"/>
      <c r="F125" s="138"/>
      <c r="G125" s="138"/>
      <c r="H125" s="138"/>
      <c r="I125" s="138"/>
      <c r="J125" s="138"/>
    </row>
    <row r="126" spans="2:10" s="98" customFormat="1" ht="45" hidden="1" customHeight="1" x14ac:dyDescent="0.25">
      <c r="B126" s="117">
        <v>38504</v>
      </c>
      <c r="C126" s="139"/>
      <c r="D126" s="139"/>
      <c r="E126" s="139"/>
      <c r="F126" s="139"/>
      <c r="G126" s="139"/>
      <c r="H126" s="139"/>
      <c r="I126" s="139"/>
      <c r="J126" s="139"/>
    </row>
    <row r="127" spans="2:10" s="98" customFormat="1" ht="45" hidden="1" customHeight="1" x14ac:dyDescent="0.25">
      <c r="B127" s="116">
        <v>38534</v>
      </c>
      <c r="C127" s="138"/>
      <c r="D127" s="138"/>
      <c r="E127" s="138"/>
      <c r="F127" s="138"/>
      <c r="G127" s="138"/>
      <c r="H127" s="138"/>
      <c r="I127" s="138"/>
      <c r="J127" s="138"/>
    </row>
    <row r="128" spans="2:10" s="98" customFormat="1" ht="45" hidden="1" customHeight="1" x14ac:dyDescent="0.25">
      <c r="B128" s="117">
        <v>38565</v>
      </c>
      <c r="C128" s="139"/>
      <c r="D128" s="139"/>
      <c r="E128" s="139"/>
      <c r="F128" s="139"/>
      <c r="G128" s="139"/>
      <c r="H128" s="139"/>
      <c r="I128" s="139"/>
      <c r="J128" s="139"/>
    </row>
    <row r="129" spans="2:10" s="98" customFormat="1" ht="45" hidden="1" customHeight="1" x14ac:dyDescent="0.25">
      <c r="B129" s="116">
        <v>38596</v>
      </c>
      <c r="C129" s="138"/>
      <c r="D129" s="138"/>
      <c r="E129" s="138"/>
      <c r="F129" s="138"/>
      <c r="G129" s="138"/>
      <c r="H129" s="138"/>
      <c r="I129" s="138"/>
      <c r="J129" s="138"/>
    </row>
    <row r="130" spans="2:10" s="98" customFormat="1" ht="45" hidden="1" customHeight="1" x14ac:dyDescent="0.25">
      <c r="B130" s="117">
        <v>38626</v>
      </c>
      <c r="C130" s="139"/>
      <c r="D130" s="139"/>
      <c r="E130" s="139"/>
      <c r="F130" s="139"/>
      <c r="G130" s="139"/>
      <c r="H130" s="139"/>
      <c r="I130" s="139"/>
      <c r="J130" s="139"/>
    </row>
    <row r="131" spans="2:10" s="98" customFormat="1" ht="45" hidden="1" customHeight="1" x14ac:dyDescent="0.25">
      <c r="B131" s="116">
        <v>38657</v>
      </c>
      <c r="C131" s="138"/>
      <c r="D131" s="138"/>
      <c r="E131" s="138"/>
      <c r="F131" s="138"/>
      <c r="G131" s="138"/>
      <c r="H131" s="138"/>
      <c r="I131" s="138"/>
      <c r="J131" s="138"/>
    </row>
    <row r="132" spans="2:10" s="98" customFormat="1" ht="45" hidden="1" customHeight="1" x14ac:dyDescent="0.25">
      <c r="B132" s="117">
        <v>38687</v>
      </c>
      <c r="C132" s="139"/>
      <c r="D132" s="139"/>
      <c r="E132" s="139"/>
      <c r="F132" s="139"/>
      <c r="G132" s="139"/>
      <c r="H132" s="139"/>
      <c r="I132" s="139"/>
      <c r="J132" s="139"/>
    </row>
    <row r="133" spans="2:10" s="98" customFormat="1" ht="45" hidden="1" customHeight="1" x14ac:dyDescent="0.25">
      <c r="B133" s="113">
        <v>2006</v>
      </c>
      <c r="C133" s="115"/>
      <c r="D133" s="115"/>
      <c r="E133" s="115"/>
      <c r="F133" s="115"/>
      <c r="G133" s="115"/>
      <c r="H133" s="115"/>
      <c r="I133" s="115"/>
      <c r="J133" s="115"/>
    </row>
    <row r="134" spans="2:10" s="98" customFormat="1" ht="45" hidden="1" customHeight="1" x14ac:dyDescent="0.25">
      <c r="B134" s="116">
        <v>38718</v>
      </c>
      <c r="C134" s="138">
        <v>740.2</v>
      </c>
      <c r="D134" s="138">
        <v>1977.6</v>
      </c>
      <c r="E134" s="138">
        <v>34.5</v>
      </c>
      <c r="F134" s="138">
        <v>80.400000000000006</v>
      </c>
      <c r="G134" s="138">
        <v>19.3</v>
      </c>
      <c r="H134" s="138">
        <v>25.8</v>
      </c>
      <c r="I134" s="138">
        <v>15.2</v>
      </c>
      <c r="J134" s="138">
        <v>54.6</v>
      </c>
    </row>
    <row r="135" spans="2:10" s="98" customFormat="1" ht="45" hidden="1" customHeight="1" x14ac:dyDescent="0.25">
      <c r="B135" s="117">
        <v>38749</v>
      </c>
      <c r="C135" s="139">
        <v>863.4</v>
      </c>
      <c r="D135" s="139">
        <v>2392.6</v>
      </c>
      <c r="E135" s="139">
        <v>34.700000000000003</v>
      </c>
      <c r="F135" s="139">
        <v>89.5</v>
      </c>
      <c r="G135" s="139">
        <v>19.2</v>
      </c>
      <c r="H135" s="139">
        <v>27.9</v>
      </c>
      <c r="I135" s="139">
        <v>15.5</v>
      </c>
      <c r="J135" s="139">
        <v>61.6</v>
      </c>
    </row>
    <row r="136" spans="2:10" s="98" customFormat="1" ht="45" hidden="1" customHeight="1" x14ac:dyDescent="0.25">
      <c r="B136" s="116">
        <v>38777</v>
      </c>
      <c r="C136" s="138">
        <v>819.6</v>
      </c>
      <c r="D136" s="138">
        <v>2227.6</v>
      </c>
      <c r="E136" s="138">
        <v>36.4</v>
      </c>
      <c r="F136" s="138">
        <v>58.3</v>
      </c>
      <c r="G136" s="138">
        <v>19.600000000000001</v>
      </c>
      <c r="H136" s="138">
        <v>28.4</v>
      </c>
      <c r="I136" s="138">
        <v>16.8</v>
      </c>
      <c r="J136" s="138">
        <v>29.9</v>
      </c>
    </row>
    <row r="137" spans="2:10" s="98" customFormat="1" ht="45" hidden="1" customHeight="1" x14ac:dyDescent="0.25">
      <c r="B137" s="117">
        <v>38808</v>
      </c>
      <c r="C137" s="139">
        <v>748.3</v>
      </c>
      <c r="D137" s="139">
        <v>2010</v>
      </c>
      <c r="E137" s="139">
        <v>31.9</v>
      </c>
      <c r="F137" s="139">
        <v>53.8</v>
      </c>
      <c r="G137" s="139">
        <v>17.2</v>
      </c>
      <c r="H137" s="139">
        <v>26.6</v>
      </c>
      <c r="I137" s="139">
        <v>14.7</v>
      </c>
      <c r="J137" s="139">
        <v>27.2</v>
      </c>
    </row>
    <row r="138" spans="2:10" s="98" customFormat="1" ht="45" hidden="1" customHeight="1" x14ac:dyDescent="0.25">
      <c r="B138" s="116">
        <v>38838</v>
      </c>
      <c r="C138" s="138">
        <v>1083.5</v>
      </c>
      <c r="D138" s="138">
        <v>2563.3000000000002</v>
      </c>
      <c r="E138" s="138">
        <v>36.4</v>
      </c>
      <c r="F138" s="138">
        <v>66.900000000000006</v>
      </c>
      <c r="G138" s="138">
        <v>19.600000000000001</v>
      </c>
      <c r="H138" s="138">
        <v>33.700000000000003</v>
      </c>
      <c r="I138" s="138">
        <v>16.8</v>
      </c>
      <c r="J138" s="138">
        <v>33.200000000000003</v>
      </c>
    </row>
    <row r="139" spans="2:10" s="98" customFormat="1" ht="45" hidden="1" customHeight="1" x14ac:dyDescent="0.25">
      <c r="B139" s="117">
        <v>38869</v>
      </c>
      <c r="C139" s="139">
        <v>899.2</v>
      </c>
      <c r="D139" s="139">
        <v>2190.4</v>
      </c>
      <c r="E139" s="139">
        <v>34.200000000000003</v>
      </c>
      <c r="F139" s="139">
        <v>62.2</v>
      </c>
      <c r="G139" s="139">
        <v>18.399999999999999</v>
      </c>
      <c r="H139" s="139">
        <v>31.4</v>
      </c>
      <c r="I139" s="139">
        <v>15.8</v>
      </c>
      <c r="J139" s="139">
        <v>30.8</v>
      </c>
    </row>
    <row r="140" spans="2:10" s="98" customFormat="1" ht="45" hidden="1" customHeight="1" x14ac:dyDescent="0.25">
      <c r="B140" s="116">
        <v>38899</v>
      </c>
      <c r="C140" s="138">
        <v>1083.5999999999999</v>
      </c>
      <c r="D140" s="138">
        <v>2300.1</v>
      </c>
      <c r="E140" s="138">
        <v>35.4</v>
      </c>
      <c r="F140" s="138">
        <v>61.9</v>
      </c>
      <c r="G140" s="138">
        <v>19.399999999999999</v>
      </c>
      <c r="H140" s="138">
        <v>31.2</v>
      </c>
      <c r="I140" s="138">
        <v>16.100000000000001</v>
      </c>
      <c r="J140" s="138">
        <v>30.7</v>
      </c>
    </row>
    <row r="141" spans="2:10" s="98" customFormat="1" ht="45" hidden="1" customHeight="1" x14ac:dyDescent="0.25">
      <c r="B141" s="117">
        <v>38930</v>
      </c>
      <c r="C141" s="139">
        <v>974.3</v>
      </c>
      <c r="D141" s="139">
        <v>2219.5</v>
      </c>
      <c r="E141" s="139">
        <v>36.700000000000003</v>
      </c>
      <c r="F141" s="139">
        <v>64.7</v>
      </c>
      <c r="G141" s="139">
        <v>20.2</v>
      </c>
      <c r="H141" s="139">
        <v>36.200000000000003</v>
      </c>
      <c r="I141" s="139">
        <v>16.5</v>
      </c>
      <c r="J141" s="139">
        <v>28.5</v>
      </c>
    </row>
    <row r="142" spans="2:10" s="98" customFormat="1" ht="45" hidden="1" customHeight="1" x14ac:dyDescent="0.25">
      <c r="B142" s="116">
        <v>38961</v>
      </c>
      <c r="C142" s="138">
        <v>766.7</v>
      </c>
      <c r="D142" s="138">
        <v>1992.8</v>
      </c>
      <c r="E142" s="138">
        <v>33.4</v>
      </c>
      <c r="F142" s="138">
        <v>62.6</v>
      </c>
      <c r="G142" s="138">
        <v>19.100000000000001</v>
      </c>
      <c r="H142" s="138">
        <v>36.799999999999997</v>
      </c>
      <c r="I142" s="138">
        <v>14.3</v>
      </c>
      <c r="J142" s="138">
        <v>25.8</v>
      </c>
    </row>
    <row r="143" spans="2:10" s="98" customFormat="1" ht="45" hidden="1" customHeight="1" x14ac:dyDescent="0.25">
      <c r="B143" s="117">
        <v>38991</v>
      </c>
      <c r="C143" s="139">
        <v>1102.8</v>
      </c>
      <c r="D143" s="139">
        <v>2149.4</v>
      </c>
      <c r="E143" s="139">
        <v>38.200000000000003</v>
      </c>
      <c r="F143" s="139">
        <v>67.900000000000006</v>
      </c>
      <c r="G143" s="139">
        <v>23.2</v>
      </c>
      <c r="H143" s="139">
        <v>36</v>
      </c>
      <c r="I143" s="139">
        <v>15</v>
      </c>
      <c r="J143" s="139">
        <v>31.9</v>
      </c>
    </row>
    <row r="144" spans="2:10" s="98" customFormat="1" ht="45" hidden="1" customHeight="1" x14ac:dyDescent="0.25">
      <c r="B144" s="116">
        <v>39022</v>
      </c>
      <c r="C144" s="138">
        <v>1011</v>
      </c>
      <c r="D144" s="138">
        <v>2279</v>
      </c>
      <c r="E144" s="138">
        <v>40</v>
      </c>
      <c r="F144" s="138">
        <v>64.900000000000006</v>
      </c>
      <c r="G144" s="138">
        <v>23.4</v>
      </c>
      <c r="H144" s="138">
        <v>33.299999999999997</v>
      </c>
      <c r="I144" s="138">
        <v>16.600000000000001</v>
      </c>
      <c r="J144" s="138">
        <v>31.6</v>
      </c>
    </row>
    <row r="145" spans="2:10" s="98" customFormat="1" ht="45" hidden="1" customHeight="1" x14ac:dyDescent="0.25">
      <c r="B145" s="117">
        <v>39052</v>
      </c>
      <c r="C145" s="139">
        <v>839.3</v>
      </c>
      <c r="D145" s="139">
        <v>2219.3000000000002</v>
      </c>
      <c r="E145" s="139">
        <v>37.6</v>
      </c>
      <c r="F145" s="139">
        <v>64</v>
      </c>
      <c r="G145" s="139">
        <v>22.2</v>
      </c>
      <c r="H145" s="139">
        <v>33.299999999999997</v>
      </c>
      <c r="I145" s="139">
        <v>15.4</v>
      </c>
      <c r="J145" s="139">
        <v>30.7</v>
      </c>
    </row>
    <row r="146" spans="2:10" s="98" customFormat="1" ht="45" hidden="1" customHeight="1" x14ac:dyDescent="0.25">
      <c r="B146" s="113">
        <v>2007</v>
      </c>
      <c r="C146" s="115"/>
      <c r="D146" s="115"/>
      <c r="E146" s="115"/>
      <c r="F146" s="115"/>
      <c r="G146" s="115"/>
      <c r="H146" s="115"/>
      <c r="I146" s="115"/>
      <c r="J146" s="115"/>
    </row>
    <row r="147" spans="2:10" s="98" customFormat="1" ht="45" hidden="1" customHeight="1" x14ac:dyDescent="0.25">
      <c r="B147" s="116">
        <v>39083</v>
      </c>
      <c r="C147" s="138">
        <v>946.9</v>
      </c>
      <c r="D147" s="138">
        <v>2403.5</v>
      </c>
      <c r="E147" s="138">
        <v>44.6</v>
      </c>
      <c r="F147" s="138">
        <v>65.099999999999994</v>
      </c>
      <c r="G147" s="138">
        <v>27.1</v>
      </c>
      <c r="H147" s="138">
        <v>52.8</v>
      </c>
      <c r="I147" s="138">
        <v>17.5</v>
      </c>
      <c r="J147" s="138">
        <v>38</v>
      </c>
    </row>
    <row r="148" spans="2:10" s="98" customFormat="1" ht="45" hidden="1" customHeight="1" x14ac:dyDescent="0.25">
      <c r="B148" s="117">
        <v>39114</v>
      </c>
      <c r="C148" s="139">
        <v>799.1</v>
      </c>
      <c r="D148" s="139">
        <v>2456.6999999999998</v>
      </c>
      <c r="E148" s="139">
        <v>36.1</v>
      </c>
      <c r="F148" s="139">
        <v>48.400000000000006</v>
      </c>
      <c r="G148" s="139">
        <v>21.6</v>
      </c>
      <c r="H148" s="139">
        <v>63.9</v>
      </c>
      <c r="I148" s="139">
        <v>14.5</v>
      </c>
      <c r="J148" s="139">
        <v>26.8</v>
      </c>
    </row>
    <row r="149" spans="2:10" s="98" customFormat="1" ht="45" hidden="1" customHeight="1" x14ac:dyDescent="0.25">
      <c r="B149" s="116">
        <v>39142</v>
      </c>
      <c r="C149" s="138">
        <v>809</v>
      </c>
      <c r="D149" s="138">
        <v>2454.8000000000002</v>
      </c>
      <c r="E149" s="138">
        <v>38.6</v>
      </c>
      <c r="F149" s="138">
        <v>65.199999999999989</v>
      </c>
      <c r="G149" s="138">
        <v>22.4</v>
      </c>
      <c r="H149" s="138">
        <v>49.1</v>
      </c>
      <c r="I149" s="138">
        <v>16.2</v>
      </c>
      <c r="J149" s="138">
        <v>42.8</v>
      </c>
    </row>
    <row r="150" spans="2:10" s="98" customFormat="1" ht="45" hidden="1" customHeight="1" x14ac:dyDescent="0.25">
      <c r="B150" s="117">
        <v>39173</v>
      </c>
      <c r="C150" s="139">
        <v>962.4</v>
      </c>
      <c r="D150" s="139">
        <v>2494.9</v>
      </c>
      <c r="E150" s="139">
        <v>38.5</v>
      </c>
      <c r="F150" s="139">
        <v>61.4</v>
      </c>
      <c r="G150" s="139">
        <v>22.9</v>
      </c>
      <c r="H150" s="139">
        <v>54</v>
      </c>
      <c r="I150" s="139">
        <v>15.6</v>
      </c>
      <c r="J150" s="139">
        <v>38.5</v>
      </c>
    </row>
    <row r="151" spans="2:10" s="98" customFormat="1" ht="45" hidden="1" customHeight="1" x14ac:dyDescent="0.25">
      <c r="B151" s="116">
        <v>39203</v>
      </c>
      <c r="C151" s="138">
        <v>999.1</v>
      </c>
      <c r="D151" s="138">
        <v>2577.8000000000002</v>
      </c>
      <c r="E151" s="138">
        <v>43.4</v>
      </c>
      <c r="F151" s="138">
        <v>69.900000000000006</v>
      </c>
      <c r="G151" s="138">
        <v>26</v>
      </c>
      <c r="H151" s="138">
        <v>49</v>
      </c>
      <c r="I151" s="138">
        <v>17.399999999999999</v>
      </c>
      <c r="J151" s="138">
        <v>43.9</v>
      </c>
    </row>
    <row r="152" spans="2:10" s="98" customFormat="1" ht="45" hidden="1" customHeight="1" x14ac:dyDescent="0.25">
      <c r="B152" s="117">
        <v>39234</v>
      </c>
      <c r="C152" s="139">
        <v>780.6</v>
      </c>
      <c r="D152" s="139">
        <v>2224.9</v>
      </c>
      <c r="E152" s="139">
        <v>37.799999999999997</v>
      </c>
      <c r="F152" s="139">
        <v>58.8</v>
      </c>
      <c r="G152" s="139">
        <v>21.8</v>
      </c>
      <c r="H152" s="139">
        <v>41.2</v>
      </c>
      <c r="I152" s="139">
        <v>16</v>
      </c>
      <c r="J152" s="139">
        <v>37</v>
      </c>
    </row>
    <row r="153" spans="2:10" s="98" customFormat="1" ht="45" hidden="1" customHeight="1" x14ac:dyDescent="0.25">
      <c r="B153" s="116">
        <v>39264</v>
      </c>
      <c r="C153" s="138">
        <v>1049.7</v>
      </c>
      <c r="D153" s="138">
        <v>2648.7</v>
      </c>
      <c r="E153" s="138">
        <v>64.7</v>
      </c>
      <c r="F153" s="138">
        <v>112.7</v>
      </c>
      <c r="G153" s="138">
        <v>31.2</v>
      </c>
      <c r="H153" s="138">
        <v>70.900000000000006</v>
      </c>
      <c r="I153" s="138">
        <v>33.5</v>
      </c>
      <c r="J153" s="138">
        <v>81.5</v>
      </c>
    </row>
    <row r="154" spans="2:10" s="98" customFormat="1" ht="45" hidden="1" customHeight="1" x14ac:dyDescent="0.25">
      <c r="B154" s="117">
        <v>39295</v>
      </c>
      <c r="C154" s="139">
        <v>950.8</v>
      </c>
      <c r="D154" s="139">
        <v>2422.6999999999998</v>
      </c>
      <c r="E154" s="139">
        <v>63.4</v>
      </c>
      <c r="F154" s="139">
        <v>100.10000000000001</v>
      </c>
      <c r="G154" s="139">
        <v>31.7</v>
      </c>
      <c r="H154" s="139">
        <v>64.400000000000006</v>
      </c>
      <c r="I154" s="139">
        <v>31.7</v>
      </c>
      <c r="J154" s="139">
        <v>68.400000000000006</v>
      </c>
    </row>
    <row r="155" spans="2:10" s="98" customFormat="1" ht="45" hidden="1" customHeight="1" x14ac:dyDescent="0.25">
      <c r="B155" s="116">
        <v>39326</v>
      </c>
      <c r="C155" s="138">
        <v>893.5</v>
      </c>
      <c r="D155" s="138">
        <v>2347.4</v>
      </c>
      <c r="E155" s="138">
        <v>55.3</v>
      </c>
      <c r="F155" s="138">
        <v>89.9</v>
      </c>
      <c r="G155" s="138">
        <v>30</v>
      </c>
      <c r="H155" s="138">
        <v>54.3</v>
      </c>
      <c r="I155" s="138">
        <v>25.3</v>
      </c>
      <c r="J155" s="138">
        <v>59.9</v>
      </c>
    </row>
    <row r="156" spans="2:10" s="98" customFormat="1" ht="45" hidden="1" customHeight="1" x14ac:dyDescent="0.25">
      <c r="B156" s="117">
        <v>39356</v>
      </c>
      <c r="C156" s="139">
        <v>905.1</v>
      </c>
      <c r="D156" s="139">
        <v>2477.1999999999998</v>
      </c>
      <c r="E156" s="139">
        <v>65.199999999999989</v>
      </c>
      <c r="F156" s="139">
        <v>113.89999999999999</v>
      </c>
      <c r="G156" s="139">
        <v>38.299999999999997</v>
      </c>
      <c r="H156" s="139">
        <v>71.7</v>
      </c>
      <c r="I156" s="139">
        <v>26.9</v>
      </c>
      <c r="J156" s="139">
        <v>75.599999999999994</v>
      </c>
    </row>
    <row r="157" spans="2:10" s="98" customFormat="1" ht="45" hidden="1" customHeight="1" x14ac:dyDescent="0.25">
      <c r="B157" s="116">
        <v>39387</v>
      </c>
      <c r="C157" s="138">
        <v>797.1</v>
      </c>
      <c r="D157" s="138">
        <v>2633.1</v>
      </c>
      <c r="E157" s="138">
        <v>60.9</v>
      </c>
      <c r="F157" s="138">
        <v>103.1</v>
      </c>
      <c r="G157" s="138">
        <v>35.4</v>
      </c>
      <c r="H157" s="138">
        <v>76</v>
      </c>
      <c r="I157" s="138">
        <v>25.5</v>
      </c>
      <c r="J157" s="138">
        <v>67.7</v>
      </c>
    </row>
    <row r="158" spans="2:10" s="98" customFormat="1" ht="45" hidden="1" customHeight="1" x14ac:dyDescent="0.25">
      <c r="B158" s="117">
        <v>39417</v>
      </c>
      <c r="C158" s="139">
        <v>1008.6</v>
      </c>
      <c r="D158" s="139">
        <v>3092</v>
      </c>
      <c r="E158" s="139">
        <v>78</v>
      </c>
      <c r="F158" s="139">
        <v>140.19999999999999</v>
      </c>
      <c r="G158" s="139">
        <v>48.9</v>
      </c>
      <c r="H158" s="139">
        <v>85.9</v>
      </c>
      <c r="I158" s="139">
        <v>29.2</v>
      </c>
      <c r="J158" s="139">
        <v>91.3</v>
      </c>
    </row>
    <row r="159" spans="2:10" s="98" customFormat="1" ht="45" hidden="1" customHeight="1" x14ac:dyDescent="0.25">
      <c r="B159" s="113">
        <v>2008</v>
      </c>
      <c r="C159" s="115"/>
      <c r="D159" s="115"/>
      <c r="E159" s="115"/>
      <c r="F159" s="115"/>
      <c r="G159" s="115"/>
      <c r="H159" s="115"/>
      <c r="I159" s="115"/>
      <c r="J159" s="115"/>
    </row>
    <row r="160" spans="2:10" s="98" customFormat="1" ht="45" hidden="1" customHeight="1" x14ac:dyDescent="0.25">
      <c r="B160" s="116">
        <v>39448</v>
      </c>
      <c r="C160" s="138">
        <v>841.9</v>
      </c>
      <c r="D160" s="138">
        <v>3136.9</v>
      </c>
      <c r="E160" s="138">
        <v>58.900000000000006</v>
      </c>
      <c r="F160" s="138">
        <v>141.80000000000001</v>
      </c>
      <c r="G160" s="138">
        <v>34.200000000000003</v>
      </c>
      <c r="H160" s="138">
        <v>70</v>
      </c>
      <c r="I160" s="138">
        <v>24.7</v>
      </c>
      <c r="J160" s="138">
        <v>71.8</v>
      </c>
    </row>
    <row r="161" spans="2:10" s="98" customFormat="1" ht="45" hidden="1" customHeight="1" x14ac:dyDescent="0.25">
      <c r="B161" s="117">
        <v>39479</v>
      </c>
      <c r="C161" s="139">
        <v>898.6</v>
      </c>
      <c r="D161" s="139">
        <v>2963.4</v>
      </c>
      <c r="E161" s="139">
        <v>58</v>
      </c>
      <c r="F161" s="139">
        <v>115.2</v>
      </c>
      <c r="G161" s="139">
        <v>34.5</v>
      </c>
      <c r="H161" s="139">
        <v>58.7</v>
      </c>
      <c r="I161" s="139">
        <v>23.4</v>
      </c>
      <c r="J161" s="139">
        <v>56.6</v>
      </c>
    </row>
    <row r="162" spans="2:10" s="98" customFormat="1" ht="45" hidden="1" customHeight="1" x14ac:dyDescent="0.25">
      <c r="B162" s="116">
        <v>39508</v>
      </c>
      <c r="C162" s="138">
        <v>1160.4000000000001</v>
      </c>
      <c r="D162" s="138">
        <v>3449.6</v>
      </c>
      <c r="E162" s="138">
        <v>66.099999999999994</v>
      </c>
      <c r="F162" s="138">
        <v>160.69999999999999</v>
      </c>
      <c r="G162" s="138">
        <v>36.9</v>
      </c>
      <c r="H162" s="138">
        <v>68.400000000000006</v>
      </c>
      <c r="I162" s="138">
        <v>29.2</v>
      </c>
      <c r="J162" s="138">
        <v>92.3</v>
      </c>
    </row>
    <row r="163" spans="2:10" s="98" customFormat="1" ht="45" hidden="1" customHeight="1" x14ac:dyDescent="0.25">
      <c r="B163" s="117">
        <v>39539</v>
      </c>
      <c r="C163" s="139">
        <v>991.1</v>
      </c>
      <c r="D163" s="139">
        <v>3763.8</v>
      </c>
      <c r="E163" s="139">
        <v>58.6</v>
      </c>
      <c r="F163" s="139">
        <v>169.6</v>
      </c>
      <c r="G163" s="139">
        <v>32.6</v>
      </c>
      <c r="H163" s="139">
        <v>72.400000000000006</v>
      </c>
      <c r="I163" s="139">
        <v>26</v>
      </c>
      <c r="J163" s="139">
        <v>97.2</v>
      </c>
    </row>
    <row r="164" spans="2:10" s="98" customFormat="1" ht="45" hidden="1" customHeight="1" x14ac:dyDescent="0.25">
      <c r="B164" s="116">
        <v>39569</v>
      </c>
      <c r="C164" s="138">
        <v>853.4</v>
      </c>
      <c r="D164" s="138">
        <v>3423.7</v>
      </c>
      <c r="E164" s="138">
        <v>46.8</v>
      </c>
      <c r="F164" s="138">
        <v>132.9</v>
      </c>
      <c r="G164" s="138">
        <v>24.8</v>
      </c>
      <c r="H164" s="138">
        <v>59.4</v>
      </c>
      <c r="I164" s="138">
        <v>22</v>
      </c>
      <c r="J164" s="138">
        <v>73.5</v>
      </c>
    </row>
    <row r="165" spans="2:10" s="98" customFormat="1" ht="45" hidden="1" customHeight="1" x14ac:dyDescent="0.25">
      <c r="B165" s="117">
        <v>39600</v>
      </c>
      <c r="C165" s="139">
        <v>1112.4000000000001</v>
      </c>
      <c r="D165" s="139">
        <v>3843.8</v>
      </c>
      <c r="E165" s="139">
        <v>69.8</v>
      </c>
      <c r="F165" s="139">
        <v>194.6</v>
      </c>
      <c r="G165" s="139">
        <v>40.4</v>
      </c>
      <c r="H165" s="139">
        <v>112.5</v>
      </c>
      <c r="I165" s="139">
        <v>29.4</v>
      </c>
      <c r="J165" s="139">
        <v>82.1</v>
      </c>
    </row>
    <row r="166" spans="2:10" s="98" customFormat="1" ht="45" hidden="1" customHeight="1" x14ac:dyDescent="0.25">
      <c r="B166" s="116">
        <v>39630</v>
      </c>
      <c r="C166" s="138">
        <v>1033.2</v>
      </c>
      <c r="D166" s="138">
        <v>3747.2</v>
      </c>
      <c r="E166" s="138">
        <v>59.8</v>
      </c>
      <c r="F166" s="138">
        <v>237</v>
      </c>
      <c r="G166" s="138">
        <v>32.799999999999997</v>
      </c>
      <c r="H166" s="138">
        <v>84.6</v>
      </c>
      <c r="I166" s="138">
        <v>27</v>
      </c>
      <c r="J166" s="138">
        <v>152.4</v>
      </c>
    </row>
    <row r="167" spans="2:10" s="98" customFormat="1" ht="45" hidden="1" customHeight="1" x14ac:dyDescent="0.25">
      <c r="B167" s="117">
        <v>39661</v>
      </c>
      <c r="C167" s="139">
        <v>974.8</v>
      </c>
      <c r="D167" s="139">
        <v>3476</v>
      </c>
      <c r="E167" s="139">
        <v>56.2</v>
      </c>
      <c r="F167" s="139">
        <v>160</v>
      </c>
      <c r="G167" s="139">
        <v>30.7</v>
      </c>
      <c r="H167" s="139">
        <v>83.4</v>
      </c>
      <c r="I167" s="139">
        <v>25.5</v>
      </c>
      <c r="J167" s="139">
        <v>76.599999999999994</v>
      </c>
    </row>
    <row r="168" spans="2:10" s="98" customFormat="1" ht="45" hidden="1" customHeight="1" x14ac:dyDescent="0.25">
      <c r="B168" s="116">
        <v>39692</v>
      </c>
      <c r="C168" s="138">
        <v>1061.0999999999999</v>
      </c>
      <c r="D168" s="138">
        <v>3231.1</v>
      </c>
      <c r="E168" s="138">
        <v>53.3</v>
      </c>
      <c r="F168" s="138">
        <v>187.5</v>
      </c>
      <c r="G168" s="138">
        <v>27.4</v>
      </c>
      <c r="H168" s="138">
        <v>104.6</v>
      </c>
      <c r="I168" s="138">
        <v>25.9</v>
      </c>
      <c r="J168" s="138">
        <v>82.9</v>
      </c>
    </row>
    <row r="169" spans="2:10" s="98" customFormat="1" ht="45" hidden="1" customHeight="1" x14ac:dyDescent="0.25">
      <c r="B169" s="117">
        <v>39722</v>
      </c>
      <c r="C169" s="139">
        <v>1109.4000000000001</v>
      </c>
      <c r="D169" s="139">
        <v>3182.8</v>
      </c>
      <c r="E169" s="139">
        <v>70.199999999999989</v>
      </c>
      <c r="F169" s="139">
        <v>201.2</v>
      </c>
      <c r="G169" s="139">
        <v>41.3</v>
      </c>
      <c r="H169" s="139">
        <v>119.3</v>
      </c>
      <c r="I169" s="139">
        <v>28.9</v>
      </c>
      <c r="J169" s="139">
        <v>81.900000000000006</v>
      </c>
    </row>
    <row r="170" spans="2:10" s="98" customFormat="1" ht="45" hidden="1" customHeight="1" x14ac:dyDescent="0.25">
      <c r="B170" s="116">
        <v>39753</v>
      </c>
      <c r="C170" s="138">
        <v>988.9</v>
      </c>
      <c r="D170" s="138">
        <v>3157.9</v>
      </c>
      <c r="E170" s="138">
        <v>64.2</v>
      </c>
      <c r="F170" s="138">
        <v>197.7</v>
      </c>
      <c r="G170" s="138">
        <v>38.700000000000003</v>
      </c>
      <c r="H170" s="138">
        <v>105.2</v>
      </c>
      <c r="I170" s="138">
        <v>25.5</v>
      </c>
      <c r="J170" s="138">
        <v>92.6</v>
      </c>
    </row>
    <row r="171" spans="2:10" s="98" customFormat="1" ht="45" hidden="1" customHeight="1" x14ac:dyDescent="0.25">
      <c r="B171" s="117">
        <v>39783</v>
      </c>
      <c r="C171" s="139">
        <v>918.4</v>
      </c>
      <c r="D171" s="139">
        <v>2799.6</v>
      </c>
      <c r="E171" s="139">
        <v>70.099999999999994</v>
      </c>
      <c r="F171" s="139">
        <v>226.3</v>
      </c>
      <c r="G171" s="139">
        <v>44.6</v>
      </c>
      <c r="H171" s="139">
        <v>118.4</v>
      </c>
      <c r="I171" s="139">
        <v>25.5</v>
      </c>
      <c r="J171" s="139">
        <v>108</v>
      </c>
    </row>
    <row r="172" spans="2:10" s="98" customFormat="1" ht="45" hidden="1" customHeight="1" x14ac:dyDescent="0.25">
      <c r="B172" s="113">
        <v>2009</v>
      </c>
      <c r="C172" s="115"/>
      <c r="D172" s="115"/>
      <c r="E172" s="115"/>
      <c r="F172" s="115"/>
      <c r="G172" s="115"/>
      <c r="H172" s="115"/>
      <c r="I172" s="115"/>
      <c r="J172" s="115"/>
    </row>
    <row r="173" spans="2:10" s="98" customFormat="1" ht="45" hidden="1" customHeight="1" x14ac:dyDescent="0.25">
      <c r="B173" s="116">
        <v>39814</v>
      </c>
      <c r="C173" s="138">
        <v>809</v>
      </c>
      <c r="D173" s="138">
        <v>2778.7</v>
      </c>
      <c r="E173" s="138">
        <v>49.5</v>
      </c>
      <c r="F173" s="138">
        <v>170.4</v>
      </c>
      <c r="G173" s="138">
        <v>28.8</v>
      </c>
      <c r="H173" s="138">
        <v>113.5</v>
      </c>
      <c r="I173" s="138">
        <v>20.7</v>
      </c>
      <c r="J173" s="138">
        <v>56.9</v>
      </c>
    </row>
    <row r="174" spans="2:10" s="98" customFormat="1" ht="45" hidden="1" customHeight="1" x14ac:dyDescent="0.25">
      <c r="B174" s="117">
        <v>39845</v>
      </c>
      <c r="C174" s="139">
        <v>1010.5</v>
      </c>
      <c r="D174" s="139">
        <v>2749.5</v>
      </c>
      <c r="E174" s="139">
        <v>59.2</v>
      </c>
      <c r="F174" s="139">
        <v>172.2</v>
      </c>
      <c r="G174" s="139">
        <v>33.5</v>
      </c>
      <c r="H174" s="139">
        <v>109.3</v>
      </c>
      <c r="I174" s="139">
        <v>25.7</v>
      </c>
      <c r="J174" s="139">
        <v>62.9</v>
      </c>
    </row>
    <row r="175" spans="2:10" s="98" customFormat="1" ht="45" hidden="1" customHeight="1" x14ac:dyDescent="0.25">
      <c r="B175" s="116">
        <v>39873</v>
      </c>
      <c r="C175" s="138">
        <v>1126.0999999999999</v>
      </c>
      <c r="D175" s="138">
        <v>3097.2</v>
      </c>
      <c r="E175" s="138">
        <v>76.5</v>
      </c>
      <c r="F175" s="138">
        <v>220.79999999999998</v>
      </c>
      <c r="G175" s="138">
        <v>47.8</v>
      </c>
      <c r="H175" s="138">
        <v>145.19999999999999</v>
      </c>
      <c r="I175" s="138">
        <v>28.7</v>
      </c>
      <c r="J175" s="138">
        <v>75.599999999999994</v>
      </c>
    </row>
    <row r="176" spans="2:10" s="98" customFormat="1" ht="45" hidden="1" customHeight="1" x14ac:dyDescent="0.25">
      <c r="B176" s="117">
        <v>39904</v>
      </c>
      <c r="C176" s="139">
        <v>955.18600000000004</v>
      </c>
      <c r="D176" s="139">
        <v>2999.6</v>
      </c>
      <c r="E176" s="139">
        <v>58.900000000000006</v>
      </c>
      <c r="F176" s="139">
        <v>182.4</v>
      </c>
      <c r="G176" s="139">
        <v>34.700000000000003</v>
      </c>
      <c r="H176" s="139">
        <v>122.5</v>
      </c>
      <c r="I176" s="139">
        <v>24.2</v>
      </c>
      <c r="J176" s="139">
        <v>59.9</v>
      </c>
    </row>
    <row r="177" spans="2:10" s="98" customFormat="1" ht="45" hidden="1" customHeight="1" x14ac:dyDescent="0.25">
      <c r="B177" s="116">
        <v>39934</v>
      </c>
      <c r="C177" s="138">
        <v>936.1</v>
      </c>
      <c r="D177" s="138">
        <v>2888.3</v>
      </c>
      <c r="E177" s="138">
        <v>58.8</v>
      </c>
      <c r="F177" s="138">
        <v>205.8</v>
      </c>
      <c r="G177" s="138">
        <v>36</v>
      </c>
      <c r="H177" s="138">
        <v>125.8</v>
      </c>
      <c r="I177" s="138">
        <v>22.8</v>
      </c>
      <c r="J177" s="138">
        <v>80</v>
      </c>
    </row>
    <row r="178" spans="2:10" s="98" customFormat="1" ht="45" hidden="1" customHeight="1" x14ac:dyDescent="0.25">
      <c r="B178" s="117">
        <v>39965</v>
      </c>
      <c r="C178" s="139">
        <v>966</v>
      </c>
      <c r="D178" s="139">
        <v>2977.1</v>
      </c>
      <c r="E178" s="139">
        <v>59.5</v>
      </c>
      <c r="F178" s="139">
        <v>182.5</v>
      </c>
      <c r="G178" s="139">
        <v>37</v>
      </c>
      <c r="H178" s="139">
        <v>114.4</v>
      </c>
      <c r="I178" s="139">
        <v>22.5</v>
      </c>
      <c r="J178" s="139">
        <v>68.099999999999994</v>
      </c>
    </row>
    <row r="179" spans="2:10" s="98" customFormat="1" ht="45" hidden="1" customHeight="1" x14ac:dyDescent="0.25">
      <c r="B179" s="116">
        <v>39995</v>
      </c>
      <c r="C179" s="138">
        <v>943.98900000000003</v>
      </c>
      <c r="D179" s="138">
        <v>2860.1</v>
      </c>
      <c r="E179" s="138">
        <v>57.043999999999997</v>
      </c>
      <c r="F179" s="138">
        <v>162.5</v>
      </c>
      <c r="G179" s="138">
        <v>35.381999999999998</v>
      </c>
      <c r="H179" s="138">
        <v>94.5</v>
      </c>
      <c r="I179" s="138">
        <v>21.661999999999999</v>
      </c>
      <c r="J179" s="138">
        <v>68</v>
      </c>
    </row>
    <row r="180" spans="2:10" s="98" customFormat="1" ht="45" hidden="1" customHeight="1" x14ac:dyDescent="0.25">
      <c r="B180" s="117">
        <v>40026</v>
      </c>
      <c r="C180" s="139">
        <v>1009.8</v>
      </c>
      <c r="D180" s="139">
        <v>2807.6</v>
      </c>
      <c r="E180" s="139">
        <v>65.2</v>
      </c>
      <c r="F180" s="139">
        <v>172.1</v>
      </c>
      <c r="G180" s="139">
        <v>41.5</v>
      </c>
      <c r="H180" s="139">
        <v>114.6</v>
      </c>
      <c r="I180" s="139">
        <v>23.7</v>
      </c>
      <c r="J180" s="139">
        <v>57.5</v>
      </c>
    </row>
    <row r="181" spans="2:10" s="98" customFormat="1" ht="45" hidden="1" customHeight="1" x14ac:dyDescent="0.25">
      <c r="B181" s="116">
        <v>40057</v>
      </c>
      <c r="C181" s="138">
        <v>863.96900000000005</v>
      </c>
      <c r="D181" s="138">
        <v>2637.0729999999999</v>
      </c>
      <c r="E181" s="138">
        <v>59.011000000000003</v>
      </c>
      <c r="F181" s="138">
        <v>150.1</v>
      </c>
      <c r="G181" s="138">
        <v>39.411000000000001</v>
      </c>
      <c r="H181" s="138">
        <v>97.8</v>
      </c>
      <c r="I181" s="138">
        <v>19.600000000000001</v>
      </c>
      <c r="J181" s="138">
        <v>52.3</v>
      </c>
    </row>
    <row r="182" spans="2:10" s="98" customFormat="1" ht="45" hidden="1" customHeight="1" x14ac:dyDescent="0.25">
      <c r="B182" s="117">
        <v>40087</v>
      </c>
      <c r="C182" s="139">
        <v>828.4</v>
      </c>
      <c r="D182" s="139">
        <v>2692.3</v>
      </c>
      <c r="E182" s="139">
        <v>50.2</v>
      </c>
      <c r="F182" s="139">
        <v>148.69999999999999</v>
      </c>
      <c r="G182" s="139">
        <v>32</v>
      </c>
      <c r="H182" s="139">
        <v>91.3</v>
      </c>
      <c r="I182" s="139">
        <v>18.2</v>
      </c>
      <c r="J182" s="139">
        <v>57.4</v>
      </c>
    </row>
    <row r="183" spans="2:10" s="98" customFormat="1" ht="45" hidden="1" customHeight="1" x14ac:dyDescent="0.25">
      <c r="B183" s="116">
        <v>40118</v>
      </c>
      <c r="C183" s="138">
        <v>878.8</v>
      </c>
      <c r="D183" s="138">
        <v>2746</v>
      </c>
      <c r="E183" s="138">
        <v>59.6</v>
      </c>
      <c r="F183" s="138">
        <v>138.6</v>
      </c>
      <c r="G183" s="138">
        <v>37.1</v>
      </c>
      <c r="H183" s="138">
        <v>87.2</v>
      </c>
      <c r="I183" s="138">
        <v>22.5</v>
      </c>
      <c r="J183" s="138">
        <v>51.4</v>
      </c>
    </row>
    <row r="184" spans="2:10" s="98" customFormat="1" ht="45" hidden="1" customHeight="1" x14ac:dyDescent="0.25">
      <c r="B184" s="117">
        <v>40148</v>
      </c>
      <c r="C184" s="139">
        <v>1157.0999999999999</v>
      </c>
      <c r="D184" s="139">
        <v>3597.1</v>
      </c>
      <c r="E184" s="139">
        <v>84.7</v>
      </c>
      <c r="F184" s="139">
        <v>222.39999999999998</v>
      </c>
      <c r="G184" s="139">
        <v>59</v>
      </c>
      <c r="H184" s="139">
        <v>128.1</v>
      </c>
      <c r="I184" s="139">
        <v>25.7</v>
      </c>
      <c r="J184" s="139">
        <v>94.3</v>
      </c>
    </row>
    <row r="185" spans="2:10" s="98" customFormat="1" ht="45" hidden="1" customHeight="1" x14ac:dyDescent="0.25">
      <c r="B185" s="113">
        <v>2010</v>
      </c>
      <c r="C185" s="115"/>
      <c r="D185" s="115"/>
      <c r="E185" s="115"/>
      <c r="F185" s="115"/>
      <c r="G185" s="115"/>
      <c r="H185" s="115"/>
      <c r="I185" s="115"/>
      <c r="J185" s="115"/>
    </row>
    <row r="186" spans="2:10" s="98" customFormat="1" ht="45" hidden="1" customHeight="1" x14ac:dyDescent="0.25">
      <c r="B186" s="116">
        <v>40179</v>
      </c>
      <c r="C186" s="138">
        <v>870.5</v>
      </c>
      <c r="D186" s="138">
        <v>2977.5</v>
      </c>
      <c r="E186" s="138">
        <v>56.6</v>
      </c>
      <c r="F186" s="138">
        <v>149.19999999999999</v>
      </c>
      <c r="G186" s="138">
        <v>37.200000000000003</v>
      </c>
      <c r="H186" s="138">
        <v>97.7</v>
      </c>
      <c r="I186" s="138">
        <v>19.399999999999999</v>
      </c>
      <c r="J186" s="138">
        <v>51.5</v>
      </c>
    </row>
    <row r="187" spans="2:10" s="98" customFormat="1" ht="45" hidden="1" customHeight="1" x14ac:dyDescent="0.25">
      <c r="B187" s="117">
        <v>40210</v>
      </c>
      <c r="C187" s="139">
        <v>866.6</v>
      </c>
      <c r="D187" s="139">
        <v>2739.1</v>
      </c>
      <c r="E187" s="139">
        <v>65.599999999999994</v>
      </c>
      <c r="F187" s="139">
        <v>150.4</v>
      </c>
      <c r="G187" s="139">
        <v>36.9</v>
      </c>
      <c r="H187" s="139">
        <v>87.5</v>
      </c>
      <c r="I187" s="139">
        <v>28.7</v>
      </c>
      <c r="J187" s="139">
        <v>62.9</v>
      </c>
    </row>
    <row r="188" spans="2:10" s="98" customFormat="1" ht="45" hidden="1" customHeight="1" x14ac:dyDescent="0.25">
      <c r="B188" s="116">
        <v>40238</v>
      </c>
      <c r="C188" s="138">
        <v>985.3</v>
      </c>
      <c r="D188" s="138">
        <v>3159</v>
      </c>
      <c r="E188" s="138">
        <v>77.5</v>
      </c>
      <c r="F188" s="138">
        <v>225.6</v>
      </c>
      <c r="G188" s="138">
        <v>39</v>
      </c>
      <c r="H188" s="138">
        <v>125.8</v>
      </c>
      <c r="I188" s="138">
        <v>38.5</v>
      </c>
      <c r="J188" s="138">
        <v>99.8</v>
      </c>
    </row>
    <row r="189" spans="2:10" s="98" customFormat="1" ht="45" hidden="1" customHeight="1" x14ac:dyDescent="0.25">
      <c r="B189" s="117">
        <v>40269</v>
      </c>
      <c r="C189" s="139">
        <v>807.7</v>
      </c>
      <c r="D189" s="139">
        <v>2869.8</v>
      </c>
      <c r="E189" s="139">
        <v>49.7</v>
      </c>
      <c r="F189" s="139">
        <v>131.4</v>
      </c>
      <c r="G189" s="139">
        <v>25.6</v>
      </c>
      <c r="H189" s="139">
        <v>70.7</v>
      </c>
      <c r="I189" s="139">
        <v>24.1</v>
      </c>
      <c r="J189" s="139">
        <v>60.7</v>
      </c>
    </row>
    <row r="190" spans="2:10" s="98" customFormat="1" ht="45" hidden="1" customHeight="1" x14ac:dyDescent="0.25">
      <c r="B190" s="116">
        <v>40299</v>
      </c>
      <c r="C190" s="138">
        <v>746.9</v>
      </c>
      <c r="D190" s="138">
        <v>2228.3000000000002</v>
      </c>
      <c r="E190" s="138">
        <v>50.1</v>
      </c>
      <c r="F190" s="138">
        <v>133.69999999999999</v>
      </c>
      <c r="G190" s="138">
        <v>29.6</v>
      </c>
      <c r="H190" s="138">
        <v>82.1</v>
      </c>
      <c r="I190" s="138">
        <v>20.5</v>
      </c>
      <c r="J190" s="138">
        <v>51.6</v>
      </c>
    </row>
    <row r="191" spans="2:10" s="98" customFormat="1" ht="45" hidden="1" customHeight="1" x14ac:dyDescent="0.25">
      <c r="B191" s="117">
        <v>40330</v>
      </c>
      <c r="C191" s="139">
        <v>925.9</v>
      </c>
      <c r="D191" s="139">
        <v>2921.9</v>
      </c>
      <c r="E191" s="139">
        <v>60.6</v>
      </c>
      <c r="F191" s="139">
        <v>161.19999999999999</v>
      </c>
      <c r="G191" s="139">
        <v>35</v>
      </c>
      <c r="H191" s="139">
        <v>100.8</v>
      </c>
      <c r="I191" s="139">
        <v>25.6</v>
      </c>
      <c r="J191" s="139">
        <v>60.4</v>
      </c>
    </row>
    <row r="192" spans="2:10" s="98" customFormat="1" ht="45" hidden="1" customHeight="1" x14ac:dyDescent="0.25">
      <c r="B192" s="116">
        <v>40360</v>
      </c>
      <c r="C192" s="138">
        <v>799</v>
      </c>
      <c r="D192" s="138">
        <v>2764.4</v>
      </c>
      <c r="E192" s="138">
        <v>52.5</v>
      </c>
      <c r="F192" s="138">
        <v>150.5</v>
      </c>
      <c r="G192" s="138">
        <v>24.9</v>
      </c>
      <c r="H192" s="138">
        <v>74.7</v>
      </c>
      <c r="I192" s="138">
        <v>27.6</v>
      </c>
      <c r="J192" s="138">
        <v>75.8</v>
      </c>
    </row>
    <row r="193" spans="2:10" s="98" customFormat="1" ht="45" hidden="1" customHeight="1" x14ac:dyDescent="0.25">
      <c r="B193" s="117">
        <v>40391</v>
      </c>
      <c r="C193" s="139">
        <v>1016.2</v>
      </c>
      <c r="D193" s="139">
        <v>3096.9</v>
      </c>
      <c r="E193" s="139">
        <v>73.599999999999994</v>
      </c>
      <c r="F193" s="139">
        <v>174.9</v>
      </c>
      <c r="G193" s="139">
        <v>40.9</v>
      </c>
      <c r="H193" s="139">
        <v>90.2</v>
      </c>
      <c r="I193" s="139">
        <v>32.700000000000003</v>
      </c>
      <c r="J193" s="139">
        <v>84.7</v>
      </c>
    </row>
    <row r="194" spans="2:10" s="98" customFormat="1" ht="45" hidden="1" customHeight="1" x14ac:dyDescent="0.25">
      <c r="B194" s="116">
        <v>40422</v>
      </c>
      <c r="C194" s="138">
        <v>856.3</v>
      </c>
      <c r="D194" s="138">
        <v>2725.5</v>
      </c>
      <c r="E194" s="138">
        <v>55.900000000000006</v>
      </c>
      <c r="F194" s="138">
        <v>146.9</v>
      </c>
      <c r="G194" s="138">
        <v>32.6</v>
      </c>
      <c r="H194" s="138">
        <v>77.2</v>
      </c>
      <c r="I194" s="138">
        <v>23.3</v>
      </c>
      <c r="J194" s="138">
        <v>69.7</v>
      </c>
    </row>
    <row r="195" spans="2:10" s="98" customFormat="1" ht="45" hidden="1" customHeight="1" x14ac:dyDescent="0.25">
      <c r="B195" s="117">
        <v>40452</v>
      </c>
      <c r="C195" s="139">
        <v>894.7</v>
      </c>
      <c r="D195" s="139">
        <v>2915</v>
      </c>
      <c r="E195" s="139">
        <v>56.5</v>
      </c>
      <c r="F195" s="139">
        <v>148.39999999999998</v>
      </c>
      <c r="G195" s="139">
        <v>33</v>
      </c>
      <c r="H195" s="139">
        <v>88.6</v>
      </c>
      <c r="I195" s="139">
        <v>23.5</v>
      </c>
      <c r="J195" s="139">
        <v>59.8</v>
      </c>
    </row>
    <row r="196" spans="2:10" s="98" customFormat="1" ht="45" hidden="1" customHeight="1" x14ac:dyDescent="0.25">
      <c r="B196" s="116">
        <v>40483</v>
      </c>
      <c r="C196" s="138">
        <v>841.3</v>
      </c>
      <c r="D196" s="138">
        <v>2703.4</v>
      </c>
      <c r="E196" s="138">
        <v>57.900000000000006</v>
      </c>
      <c r="F196" s="138">
        <v>154.9</v>
      </c>
      <c r="G196" s="138">
        <v>36.6</v>
      </c>
      <c r="H196" s="138">
        <v>93.5</v>
      </c>
      <c r="I196" s="138">
        <v>21.3</v>
      </c>
      <c r="J196" s="138">
        <v>61.4</v>
      </c>
    </row>
    <row r="197" spans="2:10" s="98" customFormat="1" ht="45" hidden="1" customHeight="1" x14ac:dyDescent="0.25">
      <c r="B197" s="117">
        <v>40513</v>
      </c>
      <c r="C197" s="139">
        <v>888.4</v>
      </c>
      <c r="D197" s="139">
        <v>3204.5</v>
      </c>
      <c r="E197" s="139">
        <v>56</v>
      </c>
      <c r="F197" s="139">
        <v>150.6</v>
      </c>
      <c r="G197" s="139">
        <v>34.4</v>
      </c>
      <c r="H197" s="139">
        <v>90.6</v>
      </c>
      <c r="I197" s="139">
        <v>21.6</v>
      </c>
      <c r="J197" s="139">
        <v>60</v>
      </c>
    </row>
    <row r="198" spans="2:10" s="98" customFormat="1" ht="45" hidden="1" customHeight="1" x14ac:dyDescent="0.25">
      <c r="B198" s="113">
        <v>2011</v>
      </c>
      <c r="C198" s="115"/>
      <c r="D198" s="115"/>
      <c r="E198" s="115"/>
      <c r="F198" s="115"/>
      <c r="G198" s="115"/>
      <c r="H198" s="115"/>
      <c r="I198" s="115"/>
      <c r="J198" s="115"/>
    </row>
    <row r="199" spans="2:10" s="98" customFormat="1" ht="45" hidden="1" customHeight="1" x14ac:dyDescent="0.25">
      <c r="B199" s="116">
        <v>40544</v>
      </c>
      <c r="C199" s="138">
        <v>933.4</v>
      </c>
      <c r="D199" s="138">
        <v>2908.5</v>
      </c>
      <c r="E199" s="138">
        <v>58.1</v>
      </c>
      <c r="F199" s="138">
        <v>155.1</v>
      </c>
      <c r="G199" s="138">
        <v>35.700000000000003</v>
      </c>
      <c r="H199" s="138">
        <v>94.2</v>
      </c>
      <c r="I199" s="138">
        <v>22.4</v>
      </c>
      <c r="J199" s="138">
        <v>60.9</v>
      </c>
    </row>
    <row r="200" spans="2:10" s="98" customFormat="1" ht="45" hidden="1" customHeight="1" x14ac:dyDescent="0.25">
      <c r="B200" s="117">
        <v>40575</v>
      </c>
      <c r="C200" s="139">
        <v>807</v>
      </c>
      <c r="D200" s="139">
        <v>2522.1</v>
      </c>
      <c r="E200" s="139">
        <v>47.5</v>
      </c>
      <c r="F200" s="139">
        <v>116.19999999999999</v>
      </c>
      <c r="G200" s="139">
        <v>29.3</v>
      </c>
      <c r="H200" s="139">
        <v>66.599999999999994</v>
      </c>
      <c r="I200" s="139">
        <v>18.2</v>
      </c>
      <c r="J200" s="139">
        <v>49.6</v>
      </c>
    </row>
    <row r="201" spans="2:10" s="98" customFormat="1" ht="45" hidden="1" customHeight="1" x14ac:dyDescent="0.25">
      <c r="B201" s="116">
        <v>40603</v>
      </c>
      <c r="C201" s="138">
        <v>951.4</v>
      </c>
      <c r="D201" s="138">
        <v>3066.2</v>
      </c>
      <c r="E201" s="138">
        <v>54.2</v>
      </c>
      <c r="F201" s="138">
        <v>125.8</v>
      </c>
      <c r="G201" s="138">
        <v>33.5</v>
      </c>
      <c r="H201" s="138">
        <v>73.099999999999994</v>
      </c>
      <c r="I201" s="138">
        <v>20.7</v>
      </c>
      <c r="J201" s="138">
        <v>52.7</v>
      </c>
    </row>
    <row r="202" spans="2:10" s="98" customFormat="1" ht="45" hidden="1" customHeight="1" x14ac:dyDescent="0.25">
      <c r="B202" s="117">
        <v>40634</v>
      </c>
      <c r="C202" s="139">
        <v>755.1</v>
      </c>
      <c r="D202" s="139">
        <v>2832.6</v>
      </c>
      <c r="E202" s="139">
        <v>37.5</v>
      </c>
      <c r="F202" s="139">
        <v>112.9</v>
      </c>
      <c r="G202" s="139">
        <v>21.8</v>
      </c>
      <c r="H202" s="139">
        <v>65.2</v>
      </c>
      <c r="I202" s="139">
        <v>15.7</v>
      </c>
      <c r="J202" s="139">
        <v>47.7</v>
      </c>
    </row>
    <row r="203" spans="2:10" s="98" customFormat="1" ht="45" hidden="1" customHeight="1" x14ac:dyDescent="0.25">
      <c r="B203" s="116">
        <v>40664</v>
      </c>
      <c r="C203" s="138">
        <v>1070.0999999999999</v>
      </c>
      <c r="D203" s="138">
        <v>3471</v>
      </c>
      <c r="E203" s="138">
        <v>61.5</v>
      </c>
      <c r="F203" s="138">
        <v>145.30000000000001</v>
      </c>
      <c r="G203" s="138">
        <v>39.1</v>
      </c>
      <c r="H203" s="138">
        <v>90.1</v>
      </c>
      <c r="I203" s="138">
        <v>22.4</v>
      </c>
      <c r="J203" s="138">
        <v>55.2</v>
      </c>
    </row>
    <row r="204" spans="2:10" s="98" customFormat="1" ht="45" hidden="1" customHeight="1" x14ac:dyDescent="0.25">
      <c r="B204" s="117">
        <v>40695</v>
      </c>
      <c r="C204" s="139">
        <v>934.6</v>
      </c>
      <c r="D204" s="139">
        <v>3259.7</v>
      </c>
      <c r="E204" s="139">
        <v>48.9</v>
      </c>
      <c r="F204" s="139">
        <v>128.6</v>
      </c>
      <c r="G204" s="139">
        <v>29.4</v>
      </c>
      <c r="H204" s="139">
        <v>77.3</v>
      </c>
      <c r="I204" s="139">
        <v>19.5</v>
      </c>
      <c r="J204" s="139">
        <v>51.3</v>
      </c>
    </row>
    <row r="205" spans="2:10" s="98" customFormat="1" ht="45" hidden="1" customHeight="1" x14ac:dyDescent="0.25">
      <c r="B205" s="116">
        <v>40725</v>
      </c>
      <c r="C205" s="138">
        <v>1063.8</v>
      </c>
      <c r="D205" s="138">
        <v>3664.8</v>
      </c>
      <c r="E205" s="138">
        <v>56.9</v>
      </c>
      <c r="F205" s="138">
        <v>150.5</v>
      </c>
      <c r="G205" s="138">
        <v>34</v>
      </c>
      <c r="H205" s="138">
        <v>91.1</v>
      </c>
      <c r="I205" s="138">
        <v>22.9</v>
      </c>
      <c r="J205" s="138">
        <v>59.4</v>
      </c>
    </row>
    <row r="206" spans="2:10" s="98" customFormat="1" ht="45" hidden="1" customHeight="1" x14ac:dyDescent="0.25">
      <c r="B206" s="117">
        <v>40756</v>
      </c>
      <c r="C206" s="139">
        <v>795.2</v>
      </c>
      <c r="D206" s="139">
        <v>2936.4</v>
      </c>
      <c r="E206" s="139">
        <v>41.400000000000006</v>
      </c>
      <c r="F206" s="139">
        <v>127</v>
      </c>
      <c r="G206" s="139">
        <v>24.6</v>
      </c>
      <c r="H206" s="139">
        <v>79.3</v>
      </c>
      <c r="I206" s="139">
        <v>16.8</v>
      </c>
      <c r="J206" s="139">
        <v>47.7</v>
      </c>
    </row>
    <row r="207" spans="2:10" s="98" customFormat="1" ht="45" hidden="1" customHeight="1" x14ac:dyDescent="0.25">
      <c r="B207" s="116">
        <v>40787</v>
      </c>
      <c r="C207" s="138">
        <v>895.6</v>
      </c>
      <c r="D207" s="138">
        <v>3269.2</v>
      </c>
      <c r="E207" s="138">
        <v>47.900000000000006</v>
      </c>
      <c r="F207" s="138">
        <v>123.5</v>
      </c>
      <c r="G207" s="138">
        <v>28.8</v>
      </c>
      <c r="H207" s="138">
        <v>71.5</v>
      </c>
      <c r="I207" s="138">
        <v>19.100000000000001</v>
      </c>
      <c r="J207" s="138">
        <v>52</v>
      </c>
    </row>
    <row r="208" spans="2:10" s="98" customFormat="1" ht="45" hidden="1" customHeight="1" x14ac:dyDescent="0.25">
      <c r="B208" s="117">
        <v>40817</v>
      </c>
      <c r="C208" s="139">
        <v>1055.9000000000001</v>
      </c>
      <c r="D208" s="139">
        <v>3362.5</v>
      </c>
      <c r="E208" s="139">
        <v>61.4</v>
      </c>
      <c r="F208" s="139">
        <v>147.9</v>
      </c>
      <c r="G208" s="139">
        <v>36.299999999999997</v>
      </c>
      <c r="H208" s="139">
        <v>88.9</v>
      </c>
      <c r="I208" s="139">
        <v>25.1</v>
      </c>
      <c r="J208" s="139">
        <v>59</v>
      </c>
    </row>
    <row r="209" spans="2:10" s="98" customFormat="1" ht="45" hidden="1" customHeight="1" x14ac:dyDescent="0.25">
      <c r="B209" s="116">
        <v>40848</v>
      </c>
      <c r="C209" s="138">
        <v>832.4</v>
      </c>
      <c r="D209" s="138">
        <v>2923.9</v>
      </c>
      <c r="E209" s="138">
        <v>47.8</v>
      </c>
      <c r="F209" s="138">
        <v>123.5</v>
      </c>
      <c r="G209" s="138">
        <v>30.9</v>
      </c>
      <c r="H209" s="138">
        <v>79.7</v>
      </c>
      <c r="I209" s="138">
        <v>16.899999999999999</v>
      </c>
      <c r="J209" s="138">
        <v>43.8</v>
      </c>
    </row>
    <row r="210" spans="2:10" s="98" customFormat="1" ht="45" hidden="1" customHeight="1" x14ac:dyDescent="0.25">
      <c r="B210" s="117">
        <v>40878</v>
      </c>
      <c r="C210" s="139">
        <v>814.3</v>
      </c>
      <c r="D210" s="139">
        <v>3231.8</v>
      </c>
      <c r="E210" s="139">
        <v>40.700000000000003</v>
      </c>
      <c r="F210" s="139">
        <v>110.5</v>
      </c>
      <c r="G210" s="139">
        <v>24.3</v>
      </c>
      <c r="H210" s="139">
        <v>62</v>
      </c>
      <c r="I210" s="139">
        <v>16.399999999999999</v>
      </c>
      <c r="J210" s="139">
        <v>48.5</v>
      </c>
    </row>
    <row r="211" spans="2:10" s="98" customFormat="1" ht="45" hidden="1" customHeight="1" x14ac:dyDescent="0.25">
      <c r="B211" s="113">
        <v>2012</v>
      </c>
      <c r="C211" s="115"/>
      <c r="D211" s="115"/>
      <c r="E211" s="115"/>
      <c r="F211" s="115"/>
      <c r="G211" s="115"/>
      <c r="H211" s="115"/>
      <c r="I211" s="115"/>
      <c r="J211" s="115"/>
    </row>
    <row r="212" spans="2:10" s="98" customFormat="1" ht="45" hidden="1" customHeight="1" x14ac:dyDescent="0.25">
      <c r="B212" s="116">
        <v>40909</v>
      </c>
      <c r="C212" s="138">
        <v>1029.5</v>
      </c>
      <c r="D212" s="138">
        <v>3302.2</v>
      </c>
      <c r="E212" s="138">
        <v>59.7</v>
      </c>
      <c r="F212" s="138">
        <v>139.69999999999999</v>
      </c>
      <c r="G212" s="138">
        <v>38.6</v>
      </c>
      <c r="H212" s="138">
        <v>88.9</v>
      </c>
      <c r="I212" s="138">
        <v>21.1</v>
      </c>
      <c r="J212" s="138">
        <v>50.8</v>
      </c>
    </row>
    <row r="213" spans="2:10" s="98" customFormat="1" ht="45" hidden="1" customHeight="1" x14ac:dyDescent="0.25">
      <c r="B213" s="117">
        <v>40940</v>
      </c>
      <c r="C213" s="139">
        <v>858.2</v>
      </c>
      <c r="D213" s="139">
        <v>2901.8</v>
      </c>
      <c r="E213" s="139">
        <v>46.9</v>
      </c>
      <c r="F213" s="139">
        <v>122.7</v>
      </c>
      <c r="G213" s="139">
        <v>29</v>
      </c>
      <c r="H213" s="139">
        <v>73.2</v>
      </c>
      <c r="I213" s="139">
        <v>17.899999999999999</v>
      </c>
      <c r="J213" s="139">
        <v>49.5</v>
      </c>
    </row>
    <row r="214" spans="2:10" s="98" customFormat="1" ht="45" hidden="1" customHeight="1" x14ac:dyDescent="0.25">
      <c r="B214" s="116">
        <v>40969</v>
      </c>
      <c r="C214" s="138">
        <v>767.4</v>
      </c>
      <c r="D214" s="138">
        <v>2944.6</v>
      </c>
      <c r="E214" s="138">
        <v>39.200000000000003</v>
      </c>
      <c r="F214" s="138">
        <v>117.8</v>
      </c>
      <c r="G214" s="138">
        <v>22.8</v>
      </c>
      <c r="H214" s="138">
        <v>68.599999999999994</v>
      </c>
      <c r="I214" s="138">
        <v>16.399999999999999</v>
      </c>
      <c r="J214" s="138">
        <v>49.2</v>
      </c>
    </row>
    <row r="215" spans="2:10" s="98" customFormat="1" ht="45" hidden="1" customHeight="1" x14ac:dyDescent="0.25">
      <c r="B215" s="117">
        <v>41000</v>
      </c>
      <c r="C215" s="139">
        <v>1002.8</v>
      </c>
      <c r="D215" s="139">
        <v>3538.1</v>
      </c>
      <c r="E215" s="139">
        <v>57.5</v>
      </c>
      <c r="F215" s="139">
        <v>135.80000000000001</v>
      </c>
      <c r="G215" s="139">
        <v>35.6</v>
      </c>
      <c r="H215" s="139">
        <v>87.6</v>
      </c>
      <c r="I215" s="139">
        <v>21.9</v>
      </c>
      <c r="J215" s="139">
        <v>48.2</v>
      </c>
    </row>
    <row r="216" spans="2:10" s="98" customFormat="1" ht="45" hidden="1" customHeight="1" x14ac:dyDescent="0.25">
      <c r="B216" s="116">
        <v>41030</v>
      </c>
      <c r="C216" s="138">
        <v>1023.1</v>
      </c>
      <c r="D216" s="138">
        <v>3706.2</v>
      </c>
      <c r="E216" s="138">
        <v>51.599999999999994</v>
      </c>
      <c r="F216" s="138">
        <v>135.19999999999999</v>
      </c>
      <c r="G216" s="138">
        <v>30.9</v>
      </c>
      <c r="H216" s="138">
        <v>77.900000000000006</v>
      </c>
      <c r="I216" s="138">
        <v>20.7</v>
      </c>
      <c r="J216" s="138">
        <v>57.3</v>
      </c>
    </row>
    <row r="217" spans="2:10" s="98" customFormat="1" ht="45" hidden="1" customHeight="1" x14ac:dyDescent="0.25">
      <c r="B217" s="117">
        <v>41061</v>
      </c>
      <c r="C217" s="139">
        <v>788.6</v>
      </c>
      <c r="D217" s="139">
        <v>2911.4</v>
      </c>
      <c r="E217" s="139">
        <v>35.9</v>
      </c>
      <c r="F217" s="139">
        <v>96.8</v>
      </c>
      <c r="G217" s="139">
        <v>20.399999999999999</v>
      </c>
      <c r="H217" s="139">
        <v>56.6</v>
      </c>
      <c r="I217" s="139">
        <v>15.5</v>
      </c>
      <c r="J217" s="139">
        <v>40.200000000000003</v>
      </c>
    </row>
    <row r="218" spans="2:10" s="98" customFormat="1" ht="45" hidden="1" customHeight="1" x14ac:dyDescent="0.25">
      <c r="B218" s="116">
        <v>41091</v>
      </c>
      <c r="C218" s="138">
        <v>1107.8</v>
      </c>
      <c r="D218" s="138">
        <v>3644.8</v>
      </c>
      <c r="E218" s="138">
        <v>59.2</v>
      </c>
      <c r="F218" s="138">
        <v>154.80000000000001</v>
      </c>
      <c r="G218" s="138">
        <v>36.799999999999997</v>
      </c>
      <c r="H218" s="138">
        <v>90.5</v>
      </c>
      <c r="I218" s="138">
        <v>22.3</v>
      </c>
      <c r="J218" s="138">
        <v>64.3</v>
      </c>
    </row>
    <row r="219" spans="2:10" s="98" customFormat="1" ht="45" hidden="1" customHeight="1" x14ac:dyDescent="0.25">
      <c r="B219" s="117">
        <v>41122</v>
      </c>
      <c r="C219" s="139">
        <v>809.5</v>
      </c>
      <c r="D219" s="139">
        <v>2963.8</v>
      </c>
      <c r="E219" s="139">
        <v>41.9</v>
      </c>
      <c r="F219" s="139">
        <v>143.80000000000001</v>
      </c>
      <c r="G219" s="139">
        <v>25.6</v>
      </c>
      <c r="H219" s="139">
        <v>82.4</v>
      </c>
      <c r="I219" s="139">
        <v>16.3</v>
      </c>
      <c r="J219" s="139">
        <v>61.5</v>
      </c>
    </row>
    <row r="220" spans="2:10" s="98" customFormat="1" ht="45" hidden="1" customHeight="1" x14ac:dyDescent="0.25">
      <c r="B220" s="116">
        <v>41153</v>
      </c>
      <c r="C220" s="138">
        <v>963.3</v>
      </c>
      <c r="D220" s="138">
        <v>3302.8</v>
      </c>
      <c r="E220" s="138">
        <v>47.8</v>
      </c>
      <c r="F220" s="138">
        <v>124.1</v>
      </c>
      <c r="G220" s="138">
        <v>28.3</v>
      </c>
      <c r="H220" s="138">
        <v>68.8</v>
      </c>
      <c r="I220" s="138">
        <v>19.5</v>
      </c>
      <c r="J220" s="138">
        <v>55.3</v>
      </c>
    </row>
    <row r="221" spans="2:10" s="98" customFormat="1" ht="45" hidden="1" customHeight="1" x14ac:dyDescent="0.25">
      <c r="B221" s="117">
        <v>41183</v>
      </c>
      <c r="C221" s="139">
        <v>931.2</v>
      </c>
      <c r="D221" s="139">
        <v>3222.5</v>
      </c>
      <c r="E221" s="139">
        <v>49.2</v>
      </c>
      <c r="F221" s="139">
        <v>126.6</v>
      </c>
      <c r="G221" s="139">
        <v>30.1</v>
      </c>
      <c r="H221" s="139">
        <v>73.8</v>
      </c>
      <c r="I221" s="139">
        <v>19.100000000000001</v>
      </c>
      <c r="J221" s="139">
        <v>52.8</v>
      </c>
    </row>
    <row r="222" spans="2:10" s="98" customFormat="1" ht="45" hidden="1" customHeight="1" x14ac:dyDescent="0.25">
      <c r="B222" s="116">
        <v>41214</v>
      </c>
      <c r="C222" s="138">
        <v>775</v>
      </c>
      <c r="D222" s="138">
        <v>3741.8</v>
      </c>
      <c r="E222" s="138">
        <v>38.1</v>
      </c>
      <c r="F222" s="138">
        <v>107.2</v>
      </c>
      <c r="G222" s="138">
        <v>22.9</v>
      </c>
      <c r="H222" s="138">
        <v>57.3</v>
      </c>
      <c r="I222" s="138">
        <v>15.2</v>
      </c>
      <c r="J222" s="138">
        <v>49.9</v>
      </c>
    </row>
    <row r="223" spans="2:10" s="98" customFormat="1" ht="45" hidden="1" customHeight="1" x14ac:dyDescent="0.25">
      <c r="B223" s="117">
        <v>41244</v>
      </c>
      <c r="C223" s="139">
        <v>1085.4000000000001</v>
      </c>
      <c r="D223" s="139">
        <v>3628</v>
      </c>
      <c r="E223" s="139">
        <v>62.1</v>
      </c>
      <c r="F223" s="139">
        <v>153</v>
      </c>
      <c r="G223" s="139">
        <v>39.6</v>
      </c>
      <c r="H223" s="139">
        <v>89.5</v>
      </c>
      <c r="I223" s="139">
        <v>22.5</v>
      </c>
      <c r="J223" s="139">
        <v>63.6</v>
      </c>
    </row>
    <row r="224" spans="2:10" s="98" customFormat="1" ht="45" hidden="1" customHeight="1" x14ac:dyDescent="0.25">
      <c r="B224" s="113">
        <v>2013</v>
      </c>
      <c r="C224" s="115"/>
      <c r="D224" s="115"/>
      <c r="E224" s="115"/>
      <c r="F224" s="115"/>
      <c r="G224" s="115"/>
      <c r="H224" s="115"/>
      <c r="I224" s="115"/>
      <c r="J224" s="115"/>
    </row>
    <row r="225" spans="2:10" s="98" customFormat="1" ht="45" hidden="1" customHeight="1" x14ac:dyDescent="0.25">
      <c r="B225" s="116">
        <v>41275</v>
      </c>
      <c r="C225" s="138">
        <v>830.3</v>
      </c>
      <c r="D225" s="138">
        <v>3112.6</v>
      </c>
      <c r="E225" s="138">
        <v>45</v>
      </c>
      <c r="F225" s="138">
        <v>116.6</v>
      </c>
      <c r="G225" s="138">
        <v>29.6</v>
      </c>
      <c r="H225" s="138">
        <v>72.400000000000006</v>
      </c>
      <c r="I225" s="138">
        <v>15.4</v>
      </c>
      <c r="J225" s="138">
        <v>44.1</v>
      </c>
    </row>
    <row r="226" spans="2:10" s="98" customFormat="1" ht="45" hidden="1" customHeight="1" x14ac:dyDescent="0.25">
      <c r="B226" s="117">
        <v>41306</v>
      </c>
      <c r="C226" s="139">
        <v>852.2</v>
      </c>
      <c r="D226" s="139">
        <v>3057.3</v>
      </c>
      <c r="E226" s="139">
        <v>41.9</v>
      </c>
      <c r="F226" s="139">
        <v>111.6</v>
      </c>
      <c r="G226" s="139">
        <v>26.5</v>
      </c>
      <c r="H226" s="139">
        <v>67</v>
      </c>
      <c r="I226" s="139">
        <v>15.4</v>
      </c>
      <c r="J226" s="139">
        <v>44.6</v>
      </c>
    </row>
    <row r="227" spans="2:10" s="98" customFormat="1" ht="45" hidden="1" customHeight="1" x14ac:dyDescent="0.25">
      <c r="B227" s="116">
        <v>41334</v>
      </c>
      <c r="C227" s="138">
        <v>910.1</v>
      </c>
      <c r="D227" s="138">
        <v>3352</v>
      </c>
      <c r="E227" s="138">
        <v>43.9</v>
      </c>
      <c r="F227" s="138">
        <v>130</v>
      </c>
      <c r="G227" s="138">
        <v>27.7</v>
      </c>
      <c r="H227" s="138">
        <v>72.400000000000006</v>
      </c>
      <c r="I227" s="138">
        <v>16.2</v>
      </c>
      <c r="J227" s="138">
        <v>57.6</v>
      </c>
    </row>
    <row r="228" spans="2:10" s="98" customFormat="1" ht="45" hidden="1" customHeight="1" x14ac:dyDescent="0.25">
      <c r="B228" s="117">
        <v>41365</v>
      </c>
      <c r="C228" s="139">
        <v>933.3</v>
      </c>
      <c r="D228" s="139">
        <v>3911.5</v>
      </c>
      <c r="E228" s="139">
        <v>44.2</v>
      </c>
      <c r="F228" s="139">
        <v>113.1</v>
      </c>
      <c r="G228" s="139">
        <v>26.2</v>
      </c>
      <c r="H228" s="139">
        <v>66.7</v>
      </c>
      <c r="I228" s="139">
        <v>18</v>
      </c>
      <c r="J228" s="139">
        <v>46.4</v>
      </c>
    </row>
    <row r="229" spans="2:10" s="98" customFormat="1" ht="45" hidden="1" customHeight="1" x14ac:dyDescent="0.25">
      <c r="B229" s="116">
        <v>41395</v>
      </c>
      <c r="C229" s="138">
        <v>891.6</v>
      </c>
      <c r="D229" s="138">
        <v>3456.6</v>
      </c>
      <c r="E229" s="138">
        <v>42.5</v>
      </c>
      <c r="F229" s="138">
        <v>114.19999999999999</v>
      </c>
      <c r="G229" s="138">
        <v>25.3</v>
      </c>
      <c r="H229" s="138">
        <v>64.3</v>
      </c>
      <c r="I229" s="138">
        <v>17.2</v>
      </c>
      <c r="J229" s="138">
        <v>49.9</v>
      </c>
    </row>
    <row r="230" spans="2:10" s="98" customFormat="1" ht="45" hidden="1" customHeight="1" x14ac:dyDescent="0.25">
      <c r="B230" s="117">
        <v>41426</v>
      </c>
      <c r="C230" s="139">
        <v>957.1</v>
      </c>
      <c r="D230" s="139">
        <v>3623.1</v>
      </c>
      <c r="E230" s="139">
        <v>46.1</v>
      </c>
      <c r="F230" s="139">
        <v>126.5</v>
      </c>
      <c r="G230" s="139">
        <v>18</v>
      </c>
      <c r="H230" s="139">
        <v>51.3</v>
      </c>
      <c r="I230" s="139">
        <v>28.1</v>
      </c>
      <c r="J230" s="139">
        <v>75.2</v>
      </c>
    </row>
    <row r="231" spans="2:10" s="98" customFormat="1" ht="45" hidden="1" customHeight="1" x14ac:dyDescent="0.25">
      <c r="B231" s="116">
        <v>41456</v>
      </c>
      <c r="C231" s="138">
        <v>964.7</v>
      </c>
      <c r="D231" s="138">
        <v>3958.5</v>
      </c>
      <c r="E231" s="138">
        <v>46</v>
      </c>
      <c r="F231" s="138">
        <v>132</v>
      </c>
      <c r="G231" s="138">
        <v>28.3</v>
      </c>
      <c r="H231" s="138">
        <v>78.5</v>
      </c>
      <c r="I231" s="138">
        <v>17.7</v>
      </c>
      <c r="J231" s="138">
        <v>53.5</v>
      </c>
    </row>
    <row r="232" spans="2:10" s="98" customFormat="1" ht="45" hidden="1" customHeight="1" x14ac:dyDescent="0.25">
      <c r="B232" s="117">
        <v>41487</v>
      </c>
      <c r="C232" s="139">
        <v>719.5</v>
      </c>
      <c r="D232" s="139">
        <v>3216</v>
      </c>
      <c r="E232" s="139">
        <v>32.700000000000003</v>
      </c>
      <c r="F232" s="139">
        <v>106.1</v>
      </c>
      <c r="G232" s="139">
        <v>19.399999999999999</v>
      </c>
      <c r="H232" s="139">
        <v>57.2</v>
      </c>
      <c r="I232" s="139">
        <v>13.3</v>
      </c>
      <c r="J232" s="139">
        <v>48.9</v>
      </c>
    </row>
    <row r="233" spans="2:10" s="98" customFormat="1" ht="45" hidden="1" customHeight="1" x14ac:dyDescent="0.25">
      <c r="B233" s="116">
        <v>41518</v>
      </c>
      <c r="C233" s="138">
        <v>1075</v>
      </c>
      <c r="D233" s="138">
        <v>4045.4</v>
      </c>
      <c r="E233" s="138">
        <v>53.5</v>
      </c>
      <c r="F233" s="138">
        <v>150.4</v>
      </c>
      <c r="G233" s="138">
        <v>32.700000000000003</v>
      </c>
      <c r="H233" s="138">
        <v>86.5</v>
      </c>
      <c r="I233" s="138">
        <v>20.8</v>
      </c>
      <c r="J233" s="138">
        <v>63.9</v>
      </c>
    </row>
    <row r="234" spans="2:10" s="98" customFormat="1" ht="45" hidden="1" customHeight="1" x14ac:dyDescent="0.25">
      <c r="B234" s="117">
        <v>41548</v>
      </c>
      <c r="C234" s="139">
        <v>910.12800000000004</v>
      </c>
      <c r="D234" s="139">
        <v>3632.5</v>
      </c>
      <c r="E234" s="139">
        <v>45</v>
      </c>
      <c r="F234" s="139">
        <v>131.5</v>
      </c>
      <c r="G234" s="139">
        <v>27.9</v>
      </c>
      <c r="H234" s="139">
        <v>73.3</v>
      </c>
      <c r="I234" s="139">
        <v>17.100000000000001</v>
      </c>
      <c r="J234" s="139">
        <v>58.2</v>
      </c>
    </row>
    <row r="235" spans="2:10" s="98" customFormat="1" ht="45" hidden="1" customHeight="1" x14ac:dyDescent="0.25">
      <c r="B235" s="116">
        <v>41579</v>
      </c>
      <c r="C235" s="138">
        <v>758.5</v>
      </c>
      <c r="D235" s="138">
        <v>3232.8</v>
      </c>
      <c r="E235" s="138">
        <v>33.6</v>
      </c>
      <c r="F235" s="138">
        <v>108.19999999999999</v>
      </c>
      <c r="G235" s="138">
        <v>20.100000000000001</v>
      </c>
      <c r="H235" s="138">
        <v>60.4</v>
      </c>
      <c r="I235" s="138">
        <v>13.5</v>
      </c>
      <c r="J235" s="138">
        <v>47.8</v>
      </c>
    </row>
    <row r="236" spans="2:10" s="98" customFormat="1" ht="45" hidden="1" customHeight="1" x14ac:dyDescent="0.25">
      <c r="B236" s="117">
        <v>41609</v>
      </c>
      <c r="C236" s="139">
        <v>1054.4000000000001</v>
      </c>
      <c r="D236" s="139">
        <v>4252.8</v>
      </c>
      <c r="E236" s="139">
        <v>63.1</v>
      </c>
      <c r="F236" s="139">
        <v>184.1</v>
      </c>
      <c r="G236" s="139">
        <v>41.5</v>
      </c>
      <c r="H236" s="139">
        <v>112.8</v>
      </c>
      <c r="I236" s="139">
        <v>21.6</v>
      </c>
      <c r="J236" s="139">
        <v>71.400000000000006</v>
      </c>
    </row>
    <row r="237" spans="2:10" s="98" customFormat="1" ht="45" hidden="1" customHeight="1" x14ac:dyDescent="0.25">
      <c r="B237" s="113">
        <v>2014</v>
      </c>
      <c r="C237" s="115"/>
      <c r="D237" s="115"/>
      <c r="E237" s="115"/>
      <c r="F237" s="115"/>
      <c r="G237" s="115"/>
      <c r="H237" s="115"/>
      <c r="I237" s="115"/>
      <c r="J237" s="115"/>
    </row>
    <row r="238" spans="2:10" s="98" customFormat="1" ht="45" hidden="1" customHeight="1" x14ac:dyDescent="0.25">
      <c r="B238" s="116">
        <v>41640</v>
      </c>
      <c r="C238" s="138">
        <v>819.7</v>
      </c>
      <c r="D238" s="138">
        <v>3556.6</v>
      </c>
      <c r="E238" s="138">
        <v>42.099999999999994</v>
      </c>
      <c r="F238" s="138">
        <v>122.6</v>
      </c>
      <c r="G238" s="138">
        <v>25.2</v>
      </c>
      <c r="H238" s="138">
        <v>73.8</v>
      </c>
      <c r="I238" s="138">
        <v>16.899999999999999</v>
      </c>
      <c r="J238" s="138">
        <v>48.8</v>
      </c>
    </row>
    <row r="239" spans="2:10" s="98" customFormat="1" ht="45" hidden="1" customHeight="1" x14ac:dyDescent="0.25">
      <c r="B239" s="117">
        <v>41671</v>
      </c>
      <c r="C239" s="139">
        <v>809.9</v>
      </c>
      <c r="D239" s="139">
        <v>3444.2</v>
      </c>
      <c r="E239" s="139">
        <v>37.799999999999997</v>
      </c>
      <c r="F239" s="139">
        <v>134.30000000000001</v>
      </c>
      <c r="G239" s="139">
        <v>21.6</v>
      </c>
      <c r="H239" s="139">
        <v>79.099999999999994</v>
      </c>
      <c r="I239" s="139">
        <v>16.2</v>
      </c>
      <c r="J239" s="139">
        <v>55.2</v>
      </c>
    </row>
    <row r="240" spans="2:10" s="98" customFormat="1" ht="45" hidden="1" customHeight="1" x14ac:dyDescent="0.25">
      <c r="B240" s="116">
        <v>41699</v>
      </c>
      <c r="C240" s="138">
        <v>1063.0999999999999</v>
      </c>
      <c r="D240" s="138">
        <v>4263.3999999999996</v>
      </c>
      <c r="E240" s="138">
        <v>55.9</v>
      </c>
      <c r="F240" s="138">
        <v>151.60000000000002</v>
      </c>
      <c r="G240" s="138">
        <v>35</v>
      </c>
      <c r="H240" s="138">
        <v>91.9</v>
      </c>
      <c r="I240" s="138">
        <v>20.9</v>
      </c>
      <c r="J240" s="138">
        <v>59.7</v>
      </c>
    </row>
    <row r="241" spans="2:10" s="98" customFormat="1" ht="45" hidden="1" customHeight="1" x14ac:dyDescent="0.25">
      <c r="B241" s="117">
        <v>41730</v>
      </c>
      <c r="C241" s="139">
        <v>940.9</v>
      </c>
      <c r="D241" s="139">
        <v>4251.8999999999996</v>
      </c>
      <c r="E241" s="139">
        <v>44.7</v>
      </c>
      <c r="F241" s="139">
        <v>160.10000000000002</v>
      </c>
      <c r="G241" s="139">
        <v>26.4</v>
      </c>
      <c r="H241" s="139">
        <v>93.7</v>
      </c>
      <c r="I241" s="139">
        <v>18.3</v>
      </c>
      <c r="J241" s="139">
        <v>66.400000000000006</v>
      </c>
    </row>
    <row r="242" spans="2:10" s="98" customFormat="1" ht="45" hidden="1" customHeight="1" x14ac:dyDescent="0.25">
      <c r="B242" s="116">
        <v>41760</v>
      </c>
      <c r="C242" s="138">
        <v>800.23400000000004</v>
      </c>
      <c r="D242" s="138">
        <v>3798.6030000000001</v>
      </c>
      <c r="E242" s="138">
        <v>35.376999999999995</v>
      </c>
      <c r="F242" s="138">
        <v>110.372</v>
      </c>
      <c r="G242" s="138">
        <v>20.58</v>
      </c>
      <c r="H242" s="138">
        <v>60.472000000000001</v>
      </c>
      <c r="I242" s="138">
        <v>14.797000000000001</v>
      </c>
      <c r="J242" s="138">
        <v>49.9</v>
      </c>
    </row>
    <row r="243" spans="2:10" s="98" customFormat="1" ht="45" hidden="1" customHeight="1" x14ac:dyDescent="0.25">
      <c r="B243" s="117">
        <v>41791</v>
      </c>
      <c r="C243" s="139">
        <v>1085.057</v>
      </c>
      <c r="D243" s="139">
        <v>4270.9089999999997</v>
      </c>
      <c r="E243" s="139">
        <v>56.161999999999999</v>
      </c>
      <c r="F243" s="139">
        <v>166.166</v>
      </c>
      <c r="G243" s="139">
        <v>34.832000000000001</v>
      </c>
      <c r="H243" s="139">
        <v>96.17</v>
      </c>
      <c r="I243" s="139">
        <v>21.33</v>
      </c>
      <c r="J243" s="139">
        <v>69.995999999999995</v>
      </c>
    </row>
    <row r="244" spans="2:10" s="98" customFormat="1" ht="45" hidden="1" customHeight="1" x14ac:dyDescent="0.25">
      <c r="B244" s="116">
        <v>41821</v>
      </c>
      <c r="C244" s="138">
        <v>729.8</v>
      </c>
      <c r="D244" s="138">
        <v>3466.5</v>
      </c>
      <c r="E244" s="138">
        <v>36.4</v>
      </c>
      <c r="F244" s="138">
        <v>125.2</v>
      </c>
      <c r="G244" s="138">
        <v>22.4</v>
      </c>
      <c r="H244" s="138">
        <v>66.7</v>
      </c>
      <c r="I244" s="138">
        <v>14.1</v>
      </c>
      <c r="J244" s="138">
        <v>58.5</v>
      </c>
    </row>
    <row r="245" spans="2:10" s="98" customFormat="1" ht="45" hidden="1" customHeight="1" x14ac:dyDescent="0.25">
      <c r="B245" s="117">
        <v>41852</v>
      </c>
      <c r="C245" s="139">
        <v>1064.3</v>
      </c>
      <c r="D245" s="139">
        <v>4386</v>
      </c>
      <c r="E245" s="139">
        <v>57.2</v>
      </c>
      <c r="F245" s="139">
        <v>161.30000000000001</v>
      </c>
      <c r="G245" s="139">
        <v>35.299999999999997</v>
      </c>
      <c r="H245" s="139">
        <v>96.6</v>
      </c>
      <c r="I245" s="139">
        <v>21.9</v>
      </c>
      <c r="J245" s="139">
        <v>64.8</v>
      </c>
    </row>
    <row r="246" spans="2:10" s="98" customFormat="1" ht="45" hidden="1" customHeight="1" x14ac:dyDescent="0.25">
      <c r="B246" s="116">
        <v>41883</v>
      </c>
      <c r="C246" s="138">
        <v>980.5</v>
      </c>
      <c r="D246" s="138">
        <v>4452.7</v>
      </c>
      <c r="E246" s="138">
        <v>47</v>
      </c>
      <c r="F246" s="138">
        <v>144.69999999999999</v>
      </c>
      <c r="G246" s="138">
        <v>27.2</v>
      </c>
      <c r="H246" s="138">
        <v>79.099999999999994</v>
      </c>
      <c r="I246" s="138">
        <v>19.8</v>
      </c>
      <c r="J246" s="138">
        <v>65.599999999999994</v>
      </c>
    </row>
    <row r="247" spans="2:10" s="98" customFormat="1" ht="45" hidden="1" customHeight="1" x14ac:dyDescent="0.25">
      <c r="B247" s="117">
        <v>41913</v>
      </c>
      <c r="C247" s="139">
        <v>847.4</v>
      </c>
      <c r="D247" s="139">
        <v>3768.6</v>
      </c>
      <c r="E247" s="139">
        <v>43.8</v>
      </c>
      <c r="F247" s="139">
        <v>137.69999999999999</v>
      </c>
      <c r="G247" s="139">
        <v>26.8</v>
      </c>
      <c r="H247" s="139">
        <v>73</v>
      </c>
      <c r="I247" s="139">
        <v>17</v>
      </c>
      <c r="J247" s="139">
        <v>64.7</v>
      </c>
    </row>
    <row r="248" spans="2:10" s="98" customFormat="1" ht="45" hidden="1" customHeight="1" x14ac:dyDescent="0.25">
      <c r="B248" s="116">
        <v>41944</v>
      </c>
      <c r="C248" s="138">
        <v>957</v>
      </c>
      <c r="D248" s="138">
        <v>4152.5</v>
      </c>
      <c r="E248" s="138">
        <v>49.6</v>
      </c>
      <c r="F248" s="138">
        <v>142.4</v>
      </c>
      <c r="G248" s="138">
        <v>30.2</v>
      </c>
      <c r="H248" s="138">
        <v>82</v>
      </c>
      <c r="I248" s="138">
        <v>19.399999999999999</v>
      </c>
      <c r="J248" s="138">
        <v>60.4</v>
      </c>
    </row>
    <row r="249" spans="2:10" s="98" customFormat="1" ht="45" hidden="1" customHeight="1" x14ac:dyDescent="0.25">
      <c r="B249" s="117">
        <v>41974</v>
      </c>
      <c r="C249" s="139">
        <v>1018.5</v>
      </c>
      <c r="D249" s="139">
        <v>4568.3999999999996</v>
      </c>
      <c r="E249" s="139">
        <v>52.4</v>
      </c>
      <c r="F249" s="139">
        <v>151.80000000000001</v>
      </c>
      <c r="G249" s="139">
        <v>32.4</v>
      </c>
      <c r="H249" s="139">
        <v>88.7</v>
      </c>
      <c r="I249" s="139">
        <v>20</v>
      </c>
      <c r="J249" s="139">
        <v>63.1</v>
      </c>
    </row>
    <row r="250" spans="2:10" s="98" customFormat="1" ht="45" hidden="1" customHeight="1" x14ac:dyDescent="0.25">
      <c r="B250" s="113">
        <v>2015</v>
      </c>
      <c r="C250" s="115"/>
      <c r="D250" s="115"/>
      <c r="E250" s="115"/>
      <c r="F250" s="115"/>
      <c r="G250" s="115"/>
      <c r="H250" s="115"/>
      <c r="I250" s="115"/>
      <c r="J250" s="115"/>
    </row>
    <row r="251" spans="2:10" s="98" customFormat="1" ht="45" hidden="1" customHeight="1" x14ac:dyDescent="0.25">
      <c r="B251" s="116">
        <v>42005</v>
      </c>
      <c r="C251" s="138">
        <v>671.9</v>
      </c>
      <c r="D251" s="138">
        <v>3407.2</v>
      </c>
      <c r="E251" s="138">
        <v>33.6</v>
      </c>
      <c r="F251" s="138">
        <v>136</v>
      </c>
      <c r="G251" s="138">
        <v>21.3</v>
      </c>
      <c r="H251" s="138">
        <v>65.8</v>
      </c>
      <c r="I251" s="138">
        <v>12.3</v>
      </c>
      <c r="J251" s="138">
        <v>70.2</v>
      </c>
    </row>
    <row r="252" spans="2:10" s="98" customFormat="1" ht="45" hidden="1" customHeight="1" x14ac:dyDescent="0.25">
      <c r="B252" s="117">
        <v>42036</v>
      </c>
      <c r="C252" s="139">
        <v>827.7</v>
      </c>
      <c r="D252" s="139">
        <v>3653.7</v>
      </c>
      <c r="E252" s="139">
        <v>41.4</v>
      </c>
      <c r="F252" s="139">
        <v>122.5</v>
      </c>
      <c r="G252" s="139">
        <v>25.9</v>
      </c>
      <c r="H252" s="139">
        <v>76</v>
      </c>
      <c r="I252" s="139">
        <v>15.5</v>
      </c>
      <c r="J252" s="139">
        <v>46.5</v>
      </c>
    </row>
    <row r="253" spans="2:10" s="98" customFormat="1" ht="45" hidden="1" customHeight="1" x14ac:dyDescent="0.25">
      <c r="B253" s="116">
        <v>42064</v>
      </c>
      <c r="C253" s="138">
        <v>1094.3</v>
      </c>
      <c r="D253" s="138">
        <v>4487.5</v>
      </c>
      <c r="E253" s="138">
        <v>58.3</v>
      </c>
      <c r="F253" s="138">
        <v>177.2</v>
      </c>
      <c r="G253" s="138">
        <v>37.4</v>
      </c>
      <c r="H253" s="138">
        <v>104.4</v>
      </c>
      <c r="I253" s="138">
        <v>20.9</v>
      </c>
      <c r="J253" s="138">
        <v>72.8</v>
      </c>
    </row>
    <row r="254" spans="2:10" s="98" customFormat="1" ht="45" hidden="1" customHeight="1" x14ac:dyDescent="0.25">
      <c r="B254" s="117">
        <v>42095</v>
      </c>
      <c r="C254" s="139">
        <v>788.2</v>
      </c>
      <c r="D254" s="139">
        <v>3891.3</v>
      </c>
      <c r="E254" s="139">
        <v>35.1</v>
      </c>
      <c r="F254" s="139">
        <v>112.9</v>
      </c>
      <c r="G254" s="139">
        <v>20.100000000000001</v>
      </c>
      <c r="H254" s="139">
        <v>60.3</v>
      </c>
      <c r="I254" s="139">
        <v>15</v>
      </c>
      <c r="J254" s="139">
        <v>52.6</v>
      </c>
    </row>
    <row r="255" spans="2:10" s="98" customFormat="1" ht="45" hidden="1" customHeight="1" x14ac:dyDescent="0.25">
      <c r="B255" s="116">
        <v>42125</v>
      </c>
      <c r="C255" s="138">
        <v>1042.4000000000001</v>
      </c>
      <c r="D255" s="138">
        <v>4298.8999999999996</v>
      </c>
      <c r="E255" s="138">
        <v>54.7</v>
      </c>
      <c r="F255" s="138">
        <v>165.9</v>
      </c>
      <c r="G255" s="138">
        <v>33.799999999999997</v>
      </c>
      <c r="H255" s="138">
        <v>93.3</v>
      </c>
      <c r="I255" s="138">
        <v>20.9</v>
      </c>
      <c r="J255" s="138">
        <v>72.599999999999994</v>
      </c>
    </row>
    <row r="256" spans="2:10" s="98" customFormat="1" ht="45" hidden="1" customHeight="1" x14ac:dyDescent="0.25">
      <c r="B256" s="117">
        <v>42156</v>
      </c>
      <c r="C256" s="139">
        <v>953.3</v>
      </c>
      <c r="D256" s="139">
        <v>4093.8</v>
      </c>
      <c r="E256" s="139">
        <v>44.2</v>
      </c>
      <c r="F256" s="139">
        <v>152.5</v>
      </c>
      <c r="G256" s="139">
        <v>26.3</v>
      </c>
      <c r="H256" s="139">
        <v>76.900000000000006</v>
      </c>
      <c r="I256" s="139">
        <v>17.899999999999999</v>
      </c>
      <c r="J256" s="139">
        <v>75.599999999999994</v>
      </c>
    </row>
    <row r="257" spans="2:10" s="98" customFormat="1" ht="45" hidden="1" customHeight="1" x14ac:dyDescent="0.25">
      <c r="B257" s="116">
        <v>42186</v>
      </c>
      <c r="C257" s="138">
        <v>831.7</v>
      </c>
      <c r="D257" s="138">
        <v>3938.5</v>
      </c>
      <c r="E257" s="138">
        <v>40.9</v>
      </c>
      <c r="F257" s="138">
        <v>128.9</v>
      </c>
      <c r="G257" s="138">
        <v>24.7</v>
      </c>
      <c r="H257" s="138">
        <v>71.599999999999994</v>
      </c>
      <c r="I257" s="138">
        <v>16.2</v>
      </c>
      <c r="J257" s="138">
        <v>57.4</v>
      </c>
    </row>
    <row r="258" spans="2:10" s="98" customFormat="1" ht="45" hidden="1" customHeight="1" x14ac:dyDescent="0.25">
      <c r="B258" s="117">
        <v>42217</v>
      </c>
      <c r="C258" s="139">
        <v>994.34</v>
      </c>
      <c r="D258" s="139">
        <v>4479.951</v>
      </c>
      <c r="E258" s="139">
        <v>46.62</v>
      </c>
      <c r="F258" s="139">
        <v>189.511</v>
      </c>
      <c r="G258" s="139">
        <v>27.035</v>
      </c>
      <c r="H258" s="139">
        <v>80.995999999999995</v>
      </c>
      <c r="I258" s="139">
        <v>19.585000000000001</v>
      </c>
      <c r="J258" s="139">
        <v>108.515</v>
      </c>
    </row>
    <row r="259" spans="2:10" s="98" customFormat="1" ht="45" hidden="1" customHeight="1" x14ac:dyDescent="0.25">
      <c r="B259" s="116">
        <v>42248</v>
      </c>
      <c r="C259" s="138">
        <v>887.97199999999998</v>
      </c>
      <c r="D259" s="138">
        <v>4132.2039999999997</v>
      </c>
      <c r="E259" s="138">
        <v>43.600999999999999</v>
      </c>
      <c r="F259" s="138">
        <v>135.05099999999999</v>
      </c>
      <c r="G259" s="138">
        <v>25.844000000000001</v>
      </c>
      <c r="H259" s="138">
        <v>77.322000000000003</v>
      </c>
      <c r="I259" s="138">
        <v>17.757000000000001</v>
      </c>
      <c r="J259" s="138">
        <v>57.728999999999999</v>
      </c>
    </row>
    <row r="260" spans="2:10" s="98" customFormat="1" ht="45" hidden="1" customHeight="1" x14ac:dyDescent="0.25">
      <c r="B260" s="117">
        <v>42278</v>
      </c>
      <c r="C260" s="139">
        <v>794.8</v>
      </c>
      <c r="D260" s="139">
        <v>3825.1</v>
      </c>
      <c r="E260" s="139">
        <v>36.5</v>
      </c>
      <c r="F260" s="139">
        <v>137.5</v>
      </c>
      <c r="G260" s="139">
        <v>21.6</v>
      </c>
      <c r="H260" s="139">
        <v>80.099999999999994</v>
      </c>
      <c r="I260" s="139">
        <v>14.9</v>
      </c>
      <c r="J260" s="139">
        <v>57.4</v>
      </c>
    </row>
    <row r="261" spans="2:10" s="98" customFormat="1" ht="45" hidden="1" customHeight="1" x14ac:dyDescent="0.25">
      <c r="B261" s="116">
        <v>42309</v>
      </c>
      <c r="C261" s="138">
        <v>848.8</v>
      </c>
      <c r="D261" s="138">
        <v>3702.4</v>
      </c>
      <c r="E261" s="138">
        <v>41.5</v>
      </c>
      <c r="F261" s="138">
        <v>137.30000000000001</v>
      </c>
      <c r="G261" s="138">
        <v>25.2</v>
      </c>
      <c r="H261" s="138">
        <v>85.7</v>
      </c>
      <c r="I261" s="138">
        <v>16.3</v>
      </c>
      <c r="J261" s="138">
        <v>51.6</v>
      </c>
    </row>
    <row r="262" spans="2:10" s="98" customFormat="1" ht="45" hidden="1" customHeight="1" x14ac:dyDescent="0.25">
      <c r="B262" s="117">
        <v>42339</v>
      </c>
      <c r="C262" s="139">
        <v>891.8</v>
      </c>
      <c r="D262" s="139">
        <v>4152.7</v>
      </c>
      <c r="E262" s="139">
        <v>44.4</v>
      </c>
      <c r="F262" s="139">
        <v>139.5</v>
      </c>
      <c r="G262" s="139">
        <v>26.4</v>
      </c>
      <c r="H262" s="139">
        <v>79.7</v>
      </c>
      <c r="I262" s="139">
        <v>18</v>
      </c>
      <c r="J262" s="139">
        <v>59.8</v>
      </c>
    </row>
    <row r="263" spans="2:10" s="98" customFormat="1" ht="45" hidden="1" customHeight="1" x14ac:dyDescent="0.25">
      <c r="B263" s="113">
        <v>2016</v>
      </c>
      <c r="C263" s="115"/>
      <c r="D263" s="115"/>
      <c r="E263" s="115"/>
      <c r="F263" s="115"/>
      <c r="G263" s="115"/>
      <c r="H263" s="115"/>
      <c r="I263" s="115"/>
      <c r="J263" s="115"/>
    </row>
    <row r="264" spans="2:10" s="98" customFormat="1" ht="45" hidden="1" customHeight="1" x14ac:dyDescent="0.25">
      <c r="B264" s="116">
        <v>42370</v>
      </c>
      <c r="C264" s="138">
        <v>821</v>
      </c>
      <c r="D264" s="138">
        <v>3661.3</v>
      </c>
      <c r="E264" s="138">
        <v>41.1</v>
      </c>
      <c r="F264" s="138">
        <v>126</v>
      </c>
      <c r="G264" s="138">
        <v>24.6</v>
      </c>
      <c r="H264" s="138">
        <v>76.099999999999994</v>
      </c>
      <c r="I264" s="138">
        <v>16.5</v>
      </c>
      <c r="J264" s="138">
        <v>49.9</v>
      </c>
    </row>
    <row r="265" spans="2:10" s="98" customFormat="1" ht="45" hidden="1" customHeight="1" x14ac:dyDescent="0.25">
      <c r="B265" s="117">
        <v>42401</v>
      </c>
      <c r="C265" s="139">
        <v>893.7</v>
      </c>
      <c r="D265" s="139">
        <v>3747.4</v>
      </c>
      <c r="E265" s="139">
        <v>41.6</v>
      </c>
      <c r="F265" s="139">
        <v>154.80000000000001</v>
      </c>
      <c r="G265" s="139">
        <v>25.1</v>
      </c>
      <c r="H265" s="139">
        <v>85</v>
      </c>
      <c r="I265" s="139">
        <v>16.5</v>
      </c>
      <c r="J265" s="139">
        <v>69.8</v>
      </c>
    </row>
    <row r="266" spans="2:10" s="98" customFormat="1" ht="45" hidden="1" customHeight="1" x14ac:dyDescent="0.25">
      <c r="B266" s="116">
        <v>42430</v>
      </c>
      <c r="C266" s="138">
        <v>840.9</v>
      </c>
      <c r="D266" s="138">
        <v>3582.6</v>
      </c>
      <c r="E266" s="138">
        <v>38.700000000000003</v>
      </c>
      <c r="F266" s="138">
        <v>119.9</v>
      </c>
      <c r="G266" s="138">
        <v>23.6</v>
      </c>
      <c r="H266" s="138">
        <v>71.8</v>
      </c>
      <c r="I266" s="138">
        <v>15.1</v>
      </c>
      <c r="J266" s="138">
        <v>48.1</v>
      </c>
    </row>
    <row r="267" spans="2:10" s="98" customFormat="1" ht="45" hidden="1" customHeight="1" x14ac:dyDescent="0.25">
      <c r="B267" s="117">
        <v>42461</v>
      </c>
      <c r="C267" s="139">
        <v>765.7</v>
      </c>
      <c r="D267" s="139">
        <v>3868.2</v>
      </c>
      <c r="E267" s="139">
        <v>32.4</v>
      </c>
      <c r="F267" s="139">
        <v>109.8</v>
      </c>
      <c r="G267" s="139">
        <v>18.5</v>
      </c>
      <c r="H267" s="139">
        <v>66.5</v>
      </c>
      <c r="I267" s="139">
        <v>13.9</v>
      </c>
      <c r="J267" s="139">
        <v>43.3</v>
      </c>
    </row>
    <row r="268" spans="2:10" s="98" customFormat="1" ht="45" hidden="1" customHeight="1" x14ac:dyDescent="0.25">
      <c r="B268" s="116">
        <v>42491</v>
      </c>
      <c r="C268" s="138">
        <v>1086.7</v>
      </c>
      <c r="D268" s="138">
        <v>4498.3999999999996</v>
      </c>
      <c r="E268" s="138">
        <v>54.6</v>
      </c>
      <c r="F268" s="138">
        <v>167.5</v>
      </c>
      <c r="G268" s="138">
        <v>33.799999999999997</v>
      </c>
      <c r="H268" s="138">
        <v>104.8</v>
      </c>
      <c r="I268" s="138">
        <v>20.9</v>
      </c>
      <c r="J268" s="138">
        <v>62.7</v>
      </c>
    </row>
    <row r="269" spans="2:10" s="98" customFormat="1" ht="45" hidden="1" customHeight="1" x14ac:dyDescent="0.25">
      <c r="B269" s="117">
        <v>42522</v>
      </c>
      <c r="C269" s="139">
        <v>843.5</v>
      </c>
      <c r="D269" s="139">
        <v>3715</v>
      </c>
      <c r="E269" s="139">
        <v>39.200000000000003</v>
      </c>
      <c r="F269" s="139">
        <v>154.4</v>
      </c>
      <c r="G269" s="139">
        <v>24.8</v>
      </c>
      <c r="H269" s="139">
        <v>77.8</v>
      </c>
      <c r="I269" s="139">
        <v>14.4</v>
      </c>
      <c r="J269" s="139">
        <v>76.599999999999994</v>
      </c>
    </row>
    <row r="270" spans="2:10" s="98" customFormat="1" ht="45" hidden="1" customHeight="1" x14ac:dyDescent="0.25">
      <c r="B270" s="116">
        <v>42552</v>
      </c>
      <c r="C270" s="138">
        <v>849.5</v>
      </c>
      <c r="D270" s="138">
        <v>4036.8</v>
      </c>
      <c r="E270" s="138">
        <v>42.4</v>
      </c>
      <c r="F270" s="138">
        <v>254.6</v>
      </c>
      <c r="G270" s="138">
        <v>26.4</v>
      </c>
      <c r="H270" s="138">
        <v>85.3</v>
      </c>
      <c r="I270" s="138">
        <v>16</v>
      </c>
      <c r="J270" s="138">
        <v>169.3</v>
      </c>
    </row>
    <row r="271" spans="2:10" s="98" customFormat="1" ht="45" hidden="1" customHeight="1" x14ac:dyDescent="0.25">
      <c r="B271" s="117">
        <v>42583</v>
      </c>
      <c r="C271" s="139">
        <v>914.7</v>
      </c>
      <c r="D271" s="139">
        <v>4040.8</v>
      </c>
      <c r="E271" s="139">
        <v>40.799999999999997</v>
      </c>
      <c r="F271" s="139">
        <v>139.19999999999999</v>
      </c>
      <c r="G271" s="139">
        <v>23.7</v>
      </c>
      <c r="H271" s="139">
        <v>82.5</v>
      </c>
      <c r="I271" s="139">
        <v>17.100000000000001</v>
      </c>
      <c r="J271" s="139">
        <v>56.7</v>
      </c>
    </row>
    <row r="272" spans="2:10" s="98" customFormat="1" ht="45" hidden="1" customHeight="1" x14ac:dyDescent="0.25">
      <c r="B272" s="116">
        <v>42614</v>
      </c>
      <c r="C272" s="138">
        <v>654.29999999999995</v>
      </c>
      <c r="D272" s="138">
        <v>3194</v>
      </c>
      <c r="E272" s="138">
        <v>31.8</v>
      </c>
      <c r="F272" s="138">
        <v>111.3</v>
      </c>
      <c r="G272" s="138">
        <v>18.3</v>
      </c>
      <c r="H272" s="138">
        <v>66.3</v>
      </c>
      <c r="I272" s="138">
        <v>13.5</v>
      </c>
      <c r="J272" s="138">
        <v>45</v>
      </c>
    </row>
    <row r="273" spans="2:10" s="98" customFormat="1" ht="45" hidden="1" customHeight="1" x14ac:dyDescent="0.25">
      <c r="B273" s="117">
        <v>42644</v>
      </c>
      <c r="C273" s="139">
        <v>1049.2</v>
      </c>
      <c r="D273" s="139">
        <v>4238.8</v>
      </c>
      <c r="E273" s="139">
        <v>58.9</v>
      </c>
      <c r="F273" s="139">
        <v>176.3</v>
      </c>
      <c r="G273" s="139">
        <v>34.5</v>
      </c>
      <c r="H273" s="139">
        <v>104.9</v>
      </c>
      <c r="I273" s="139">
        <v>24.4</v>
      </c>
      <c r="J273" s="139">
        <v>71.400000000000006</v>
      </c>
    </row>
    <row r="274" spans="2:10" s="98" customFormat="1" ht="45" hidden="1" customHeight="1" x14ac:dyDescent="0.25">
      <c r="B274" s="116">
        <v>42675</v>
      </c>
      <c r="C274" s="138">
        <v>904.7</v>
      </c>
      <c r="D274" s="138">
        <v>3988.4</v>
      </c>
      <c r="E274" s="138">
        <v>44</v>
      </c>
      <c r="F274" s="138">
        <v>147.69999999999999</v>
      </c>
      <c r="G274" s="138">
        <v>25.9</v>
      </c>
      <c r="H274" s="138">
        <v>89.3</v>
      </c>
      <c r="I274" s="138">
        <v>18.100000000000001</v>
      </c>
      <c r="J274" s="138">
        <v>58.4</v>
      </c>
    </row>
    <row r="275" spans="2:10" s="98" customFormat="1" ht="45" hidden="1" customHeight="1" x14ac:dyDescent="0.25">
      <c r="B275" s="117">
        <v>42705</v>
      </c>
      <c r="C275" s="139">
        <v>737.3</v>
      </c>
      <c r="D275" s="139">
        <v>3630.7</v>
      </c>
      <c r="E275" s="139">
        <v>33.4</v>
      </c>
      <c r="F275" s="139">
        <v>170.2</v>
      </c>
      <c r="G275" s="139">
        <v>19.600000000000001</v>
      </c>
      <c r="H275" s="139">
        <v>66.400000000000006</v>
      </c>
      <c r="I275" s="139">
        <v>13.8</v>
      </c>
      <c r="J275" s="139">
        <v>103.8</v>
      </c>
    </row>
    <row r="276" spans="2:10" s="98" customFormat="1" ht="45" hidden="1" customHeight="1" x14ac:dyDescent="0.25">
      <c r="B276" s="113">
        <v>2017</v>
      </c>
      <c r="C276" s="115"/>
      <c r="D276" s="115"/>
      <c r="E276" s="115"/>
      <c r="F276" s="115"/>
      <c r="G276" s="115"/>
      <c r="H276" s="115"/>
      <c r="I276" s="115"/>
      <c r="J276" s="115"/>
    </row>
    <row r="277" spans="2:10" s="98" customFormat="1" ht="45" hidden="1" customHeight="1" x14ac:dyDescent="0.25">
      <c r="B277" s="116">
        <v>42736</v>
      </c>
      <c r="C277" s="138">
        <v>1011.9</v>
      </c>
      <c r="D277" s="138">
        <v>4250.8999999999996</v>
      </c>
      <c r="E277" s="138">
        <v>53.2</v>
      </c>
      <c r="F277" s="138">
        <v>155.4</v>
      </c>
      <c r="G277" s="138">
        <v>33.1</v>
      </c>
      <c r="H277" s="138">
        <v>96.8</v>
      </c>
      <c r="I277" s="138">
        <v>20.100000000000001</v>
      </c>
      <c r="J277" s="138">
        <v>58.6</v>
      </c>
    </row>
    <row r="278" spans="2:10" s="98" customFormat="1" ht="45" hidden="1" customHeight="1" x14ac:dyDescent="0.25">
      <c r="B278" s="117">
        <v>42767</v>
      </c>
      <c r="C278" s="139">
        <v>818.6</v>
      </c>
      <c r="D278" s="139">
        <v>3541.7</v>
      </c>
      <c r="E278" s="139">
        <v>38.9</v>
      </c>
      <c r="F278" s="139">
        <v>125.5</v>
      </c>
      <c r="G278" s="139">
        <v>23.7</v>
      </c>
      <c r="H278" s="139">
        <v>80.8</v>
      </c>
      <c r="I278" s="139">
        <v>15.2</v>
      </c>
      <c r="J278" s="139">
        <v>44.7</v>
      </c>
    </row>
    <row r="279" spans="2:10" s="98" customFormat="1" ht="45" hidden="1" customHeight="1" x14ac:dyDescent="0.25">
      <c r="B279" s="116">
        <v>42795</v>
      </c>
      <c r="C279" s="138">
        <v>788</v>
      </c>
      <c r="D279" s="138">
        <v>3468.7</v>
      </c>
      <c r="E279" s="138">
        <v>36.6</v>
      </c>
      <c r="F279" s="138">
        <v>110.3</v>
      </c>
      <c r="G279" s="138">
        <v>22.3</v>
      </c>
      <c r="H279" s="138">
        <v>69</v>
      </c>
      <c r="I279" s="138">
        <v>14.3</v>
      </c>
      <c r="J279" s="138">
        <v>41.3</v>
      </c>
    </row>
    <row r="280" spans="2:10" s="98" customFormat="1" ht="45" hidden="1" customHeight="1" x14ac:dyDescent="0.25">
      <c r="B280" s="117">
        <v>42826</v>
      </c>
      <c r="C280" s="139">
        <v>782.9</v>
      </c>
      <c r="D280" s="139">
        <v>3889.8</v>
      </c>
      <c r="E280" s="139">
        <v>33.5</v>
      </c>
      <c r="F280" s="139">
        <v>111.5</v>
      </c>
      <c r="G280" s="139">
        <v>20</v>
      </c>
      <c r="H280" s="139">
        <v>70.3</v>
      </c>
      <c r="I280" s="139">
        <v>13.5</v>
      </c>
      <c r="J280" s="139">
        <v>41.2</v>
      </c>
    </row>
    <row r="281" spans="2:10" s="98" customFormat="1" ht="45" hidden="1" customHeight="1" x14ac:dyDescent="0.25">
      <c r="B281" s="116">
        <v>42856</v>
      </c>
      <c r="C281" s="138">
        <v>949.7</v>
      </c>
      <c r="D281" s="138">
        <v>4311.6000000000004</v>
      </c>
      <c r="E281" s="138">
        <v>43.7</v>
      </c>
      <c r="F281" s="138">
        <v>151.80000000000001</v>
      </c>
      <c r="G281" s="138">
        <v>27.4</v>
      </c>
      <c r="H281" s="138">
        <v>92.6</v>
      </c>
      <c r="I281" s="138">
        <v>16.3</v>
      </c>
      <c r="J281" s="138">
        <v>59.2</v>
      </c>
    </row>
    <row r="282" spans="2:10" s="98" customFormat="1" ht="45" hidden="1" customHeight="1" x14ac:dyDescent="0.25">
      <c r="B282" s="117">
        <v>42887</v>
      </c>
      <c r="C282" s="139">
        <v>639.6</v>
      </c>
      <c r="D282" s="139">
        <v>2950.6</v>
      </c>
      <c r="E282" s="139">
        <v>28.2</v>
      </c>
      <c r="F282" s="139">
        <v>104.3</v>
      </c>
      <c r="G282" s="139">
        <v>17.399999999999999</v>
      </c>
      <c r="H282" s="139">
        <v>57.4</v>
      </c>
      <c r="I282" s="139">
        <v>10.7</v>
      </c>
      <c r="J282" s="139">
        <v>46.9</v>
      </c>
    </row>
    <row r="283" spans="2:10" s="98" customFormat="1" ht="45" hidden="1" customHeight="1" x14ac:dyDescent="0.25">
      <c r="B283" s="116">
        <v>42917</v>
      </c>
      <c r="C283" s="138">
        <v>1025</v>
      </c>
      <c r="D283" s="138">
        <v>4496.8999999999996</v>
      </c>
      <c r="E283" s="138">
        <v>52.5</v>
      </c>
      <c r="F283" s="138">
        <v>173.5</v>
      </c>
      <c r="G283" s="138">
        <v>34</v>
      </c>
      <c r="H283" s="138">
        <v>107.7</v>
      </c>
      <c r="I283" s="138">
        <v>18.5</v>
      </c>
      <c r="J283" s="138">
        <v>65.8</v>
      </c>
    </row>
    <row r="284" spans="2:10" s="98" customFormat="1" ht="45" hidden="1" customHeight="1" x14ac:dyDescent="0.25">
      <c r="B284" s="117">
        <v>42948</v>
      </c>
      <c r="C284" s="139">
        <v>879.6</v>
      </c>
      <c r="D284" s="139">
        <v>4422.3999999999996</v>
      </c>
      <c r="E284" s="139">
        <v>38.4</v>
      </c>
      <c r="F284" s="139">
        <v>125.8</v>
      </c>
      <c r="G284" s="139">
        <v>23.7</v>
      </c>
      <c r="H284" s="139">
        <v>75.900000000000006</v>
      </c>
      <c r="I284" s="139">
        <v>14.7</v>
      </c>
      <c r="J284" s="139">
        <v>49.9</v>
      </c>
    </row>
    <row r="285" spans="2:10" s="98" customFormat="1" ht="45" hidden="1" customHeight="1" x14ac:dyDescent="0.25">
      <c r="B285" s="116">
        <v>42979</v>
      </c>
      <c r="C285" s="138">
        <v>724.6</v>
      </c>
      <c r="D285" s="138">
        <v>3233.5</v>
      </c>
      <c r="E285" s="138">
        <v>32.4</v>
      </c>
      <c r="F285" s="138">
        <v>111.1</v>
      </c>
      <c r="G285" s="138">
        <v>20.7</v>
      </c>
      <c r="H285" s="138">
        <v>75.5</v>
      </c>
      <c r="I285" s="138">
        <v>11.7</v>
      </c>
      <c r="J285" s="138">
        <v>35.6</v>
      </c>
    </row>
    <row r="286" spans="2:10" s="98" customFormat="1" ht="45" hidden="1" customHeight="1" x14ac:dyDescent="0.25">
      <c r="B286" s="117">
        <v>43009</v>
      </c>
      <c r="C286" s="139">
        <v>902.3</v>
      </c>
      <c r="D286" s="139">
        <v>3878.6</v>
      </c>
      <c r="E286" s="139">
        <v>41.3</v>
      </c>
      <c r="F286" s="139">
        <v>145.4</v>
      </c>
      <c r="G286" s="139">
        <v>26.1</v>
      </c>
      <c r="H286" s="139">
        <v>92.4</v>
      </c>
      <c r="I286" s="139">
        <v>15.2</v>
      </c>
      <c r="J286" s="139">
        <v>53</v>
      </c>
    </row>
    <row r="287" spans="2:10" s="98" customFormat="1" ht="45" hidden="1" customHeight="1" x14ac:dyDescent="0.25">
      <c r="B287" s="116">
        <v>43040</v>
      </c>
      <c r="C287" s="138">
        <v>761.2</v>
      </c>
      <c r="D287" s="138">
        <v>3541.8</v>
      </c>
      <c r="E287" s="138">
        <v>31</v>
      </c>
      <c r="F287" s="138">
        <v>110.6</v>
      </c>
      <c r="G287" s="138">
        <v>18.399999999999999</v>
      </c>
      <c r="H287" s="138">
        <v>68.7</v>
      </c>
      <c r="I287" s="138">
        <v>12.6</v>
      </c>
      <c r="J287" s="138">
        <v>41.9</v>
      </c>
    </row>
    <row r="288" spans="2:10" s="98" customFormat="1" ht="45" hidden="1" customHeight="1" x14ac:dyDescent="0.25">
      <c r="B288" s="117">
        <v>43070</v>
      </c>
      <c r="C288" s="139">
        <v>1032.2</v>
      </c>
      <c r="D288" s="139">
        <v>4004</v>
      </c>
      <c r="E288" s="139">
        <v>52.7</v>
      </c>
      <c r="F288" s="139">
        <v>165.7</v>
      </c>
      <c r="G288" s="139">
        <v>35</v>
      </c>
      <c r="H288" s="139">
        <v>110.3</v>
      </c>
      <c r="I288" s="139">
        <v>17.7</v>
      </c>
      <c r="J288" s="139">
        <v>55.4</v>
      </c>
    </row>
    <row r="289" spans="2:10" s="98" customFormat="1" ht="45" hidden="1" customHeight="1" x14ac:dyDescent="0.25">
      <c r="B289" s="113">
        <v>2018</v>
      </c>
      <c r="C289" s="115"/>
      <c r="D289" s="115"/>
      <c r="E289" s="115"/>
      <c r="F289" s="115"/>
      <c r="G289" s="115"/>
      <c r="H289" s="115"/>
      <c r="I289" s="115"/>
      <c r="J289" s="115"/>
    </row>
    <row r="290" spans="2:10" s="98" customFormat="1" ht="45" hidden="1" customHeight="1" x14ac:dyDescent="0.25">
      <c r="B290" s="116">
        <v>43101</v>
      </c>
      <c r="C290" s="138">
        <v>861.7</v>
      </c>
      <c r="D290" s="138">
        <v>3836.4</v>
      </c>
      <c r="E290" s="138">
        <v>38.200000000000003</v>
      </c>
      <c r="F290" s="138">
        <v>143.80000000000001</v>
      </c>
      <c r="G290" s="138">
        <v>23.8</v>
      </c>
      <c r="H290" s="138">
        <v>84.5</v>
      </c>
      <c r="I290" s="138">
        <v>14.4</v>
      </c>
      <c r="J290" s="138">
        <v>59.3</v>
      </c>
    </row>
    <row r="291" spans="2:10" s="98" customFormat="1" ht="45" hidden="1" customHeight="1" x14ac:dyDescent="0.25">
      <c r="B291" s="117">
        <v>43132</v>
      </c>
      <c r="C291" s="139">
        <v>812</v>
      </c>
      <c r="D291" s="139">
        <v>3425.5</v>
      </c>
      <c r="E291" s="139">
        <v>34.299999999999997</v>
      </c>
      <c r="F291" s="139">
        <v>119.7</v>
      </c>
      <c r="G291" s="139">
        <v>21</v>
      </c>
      <c r="H291" s="139">
        <v>72.599999999999994</v>
      </c>
      <c r="I291" s="139">
        <v>13.2</v>
      </c>
      <c r="J291" s="139">
        <v>47.1</v>
      </c>
    </row>
    <row r="292" spans="2:10" s="98" customFormat="1" ht="45" hidden="1" customHeight="1" x14ac:dyDescent="0.25">
      <c r="B292" s="116">
        <v>43160</v>
      </c>
      <c r="C292" s="138">
        <v>754.7</v>
      </c>
      <c r="D292" s="138">
        <v>3467.7</v>
      </c>
      <c r="E292" s="138">
        <v>29.9</v>
      </c>
      <c r="F292" s="138">
        <v>109.4</v>
      </c>
      <c r="G292" s="138">
        <v>17.600000000000001</v>
      </c>
      <c r="H292" s="138">
        <v>67.099999999999994</v>
      </c>
      <c r="I292" s="138">
        <v>12.3</v>
      </c>
      <c r="J292" s="138">
        <v>42.3</v>
      </c>
    </row>
    <row r="293" spans="2:10" s="98" customFormat="1" ht="45" hidden="1" customHeight="1" x14ac:dyDescent="0.25">
      <c r="B293" s="117">
        <v>43191</v>
      </c>
      <c r="C293" s="139">
        <v>1005.8</v>
      </c>
      <c r="D293" s="139">
        <v>4086.5</v>
      </c>
      <c r="E293" s="139">
        <v>47.3</v>
      </c>
      <c r="F293" s="139">
        <v>163.19999999999999</v>
      </c>
      <c r="G293" s="139">
        <v>29.6</v>
      </c>
      <c r="H293" s="139">
        <v>102.7</v>
      </c>
      <c r="I293" s="139">
        <v>17.7</v>
      </c>
      <c r="J293" s="139">
        <v>60.5</v>
      </c>
    </row>
    <row r="294" spans="2:10" s="98" customFormat="1" ht="45" hidden="1" customHeight="1" x14ac:dyDescent="0.25">
      <c r="B294" s="116">
        <v>43221</v>
      </c>
      <c r="C294" s="138">
        <v>898.9</v>
      </c>
      <c r="D294" s="138">
        <v>3634.3</v>
      </c>
      <c r="E294" s="138">
        <v>39.799999999999997</v>
      </c>
      <c r="F294" s="138">
        <v>139.19999999999999</v>
      </c>
      <c r="G294" s="138">
        <v>24.8</v>
      </c>
      <c r="H294" s="138">
        <v>89.8</v>
      </c>
      <c r="I294" s="138">
        <v>15</v>
      </c>
      <c r="J294" s="138">
        <v>49.4</v>
      </c>
    </row>
    <row r="295" spans="2:10" s="98" customFormat="1" ht="45" hidden="1" customHeight="1" x14ac:dyDescent="0.25">
      <c r="B295" s="117">
        <v>43252</v>
      </c>
      <c r="C295" s="139">
        <v>647</v>
      </c>
      <c r="D295" s="139">
        <v>3117.3</v>
      </c>
      <c r="E295" s="139">
        <v>27.3</v>
      </c>
      <c r="F295" s="139">
        <v>116.4</v>
      </c>
      <c r="G295" s="139">
        <v>16.5</v>
      </c>
      <c r="H295" s="139">
        <v>59.6</v>
      </c>
      <c r="I295" s="139">
        <v>10.8</v>
      </c>
      <c r="J295" s="139">
        <v>56.8</v>
      </c>
    </row>
    <row r="296" spans="2:10" s="98" customFormat="1" ht="45" hidden="1" customHeight="1" x14ac:dyDescent="0.25">
      <c r="B296" s="116">
        <v>43282</v>
      </c>
      <c r="C296" s="138">
        <v>1012.4</v>
      </c>
      <c r="D296" s="138">
        <v>4121.5</v>
      </c>
      <c r="E296" s="138">
        <v>50.4</v>
      </c>
      <c r="F296" s="138">
        <v>174.2</v>
      </c>
      <c r="G296" s="138">
        <v>31.9</v>
      </c>
      <c r="H296" s="138">
        <v>107.6</v>
      </c>
      <c r="I296" s="138">
        <v>18.5</v>
      </c>
      <c r="J296" s="138">
        <v>66.599999999999994</v>
      </c>
    </row>
    <row r="297" spans="2:10" s="98" customFormat="1" ht="45" hidden="1" customHeight="1" x14ac:dyDescent="0.25">
      <c r="B297" s="117">
        <v>43313</v>
      </c>
      <c r="C297" s="139">
        <v>767.9</v>
      </c>
      <c r="D297" s="139">
        <v>3417.4</v>
      </c>
      <c r="E297" s="139">
        <v>36.9</v>
      </c>
      <c r="F297" s="139">
        <v>127.7</v>
      </c>
      <c r="G297" s="139">
        <v>22.6</v>
      </c>
      <c r="H297" s="139">
        <v>76.400000000000006</v>
      </c>
      <c r="I297" s="139">
        <v>14.3</v>
      </c>
      <c r="J297" s="139">
        <v>51.3</v>
      </c>
    </row>
    <row r="298" spans="2:10" s="98" customFormat="1" ht="45" hidden="1" customHeight="1" x14ac:dyDescent="0.25">
      <c r="B298" s="116">
        <v>43344</v>
      </c>
      <c r="C298" s="138">
        <v>887.9</v>
      </c>
      <c r="D298" s="138">
        <v>3666.1</v>
      </c>
      <c r="E298" s="138">
        <v>45.8</v>
      </c>
      <c r="F298" s="138">
        <v>154.19999999999999</v>
      </c>
      <c r="G298" s="138">
        <v>28.2</v>
      </c>
      <c r="H298" s="138">
        <v>101.5</v>
      </c>
      <c r="I298" s="138">
        <v>17.600000000000001</v>
      </c>
      <c r="J298" s="138">
        <v>52.7</v>
      </c>
    </row>
    <row r="299" spans="2:10" s="98" customFormat="1" ht="45" hidden="1" customHeight="1" x14ac:dyDescent="0.25">
      <c r="B299" s="117">
        <v>43374</v>
      </c>
      <c r="C299" s="139">
        <v>891</v>
      </c>
      <c r="D299" s="139">
        <v>3724.2</v>
      </c>
      <c r="E299" s="139">
        <v>42.7</v>
      </c>
      <c r="F299" s="139">
        <v>148.30000000000001</v>
      </c>
      <c r="G299" s="139">
        <v>27</v>
      </c>
      <c r="H299" s="139">
        <v>99.3</v>
      </c>
      <c r="I299" s="139">
        <v>15.7</v>
      </c>
      <c r="J299" s="139">
        <v>49</v>
      </c>
    </row>
    <row r="300" spans="2:10" s="98" customFormat="1" ht="45" hidden="1" customHeight="1" x14ac:dyDescent="0.25">
      <c r="B300" s="116">
        <v>43405</v>
      </c>
      <c r="C300" s="138">
        <v>707.4</v>
      </c>
      <c r="D300" s="138">
        <v>3239.2</v>
      </c>
      <c r="E300" s="138">
        <v>31.5</v>
      </c>
      <c r="F300" s="138">
        <v>120.4</v>
      </c>
      <c r="G300" s="138">
        <v>19.5</v>
      </c>
      <c r="H300" s="138">
        <v>76.2</v>
      </c>
      <c r="I300" s="138">
        <v>12</v>
      </c>
      <c r="J300" s="138">
        <v>44.2</v>
      </c>
    </row>
    <row r="301" spans="2:10" s="98" customFormat="1" ht="45" hidden="1" customHeight="1" x14ac:dyDescent="0.25">
      <c r="B301" s="117">
        <v>43435</v>
      </c>
      <c r="C301" s="139">
        <v>985</v>
      </c>
      <c r="D301" s="139">
        <v>4104.3999999999996</v>
      </c>
      <c r="E301" s="139">
        <v>55.1</v>
      </c>
      <c r="F301" s="139">
        <v>184.3</v>
      </c>
      <c r="G301" s="139">
        <v>37.299999999999997</v>
      </c>
      <c r="H301" s="139">
        <v>127.4</v>
      </c>
      <c r="I301" s="139">
        <v>17.8</v>
      </c>
      <c r="J301" s="139">
        <v>56.9</v>
      </c>
    </row>
    <row r="302" spans="2:10" s="98" customFormat="1" ht="45" hidden="1" customHeight="1" x14ac:dyDescent="0.25">
      <c r="B302" s="113">
        <v>2019</v>
      </c>
      <c r="C302" s="115"/>
      <c r="D302" s="115"/>
      <c r="E302" s="115"/>
      <c r="F302" s="115"/>
      <c r="G302" s="115"/>
      <c r="H302" s="115"/>
      <c r="I302" s="115"/>
      <c r="J302" s="115"/>
    </row>
    <row r="303" spans="2:10" s="98" customFormat="1" ht="45" hidden="1" customHeight="1" x14ac:dyDescent="0.25">
      <c r="B303" s="116">
        <v>43466</v>
      </c>
      <c r="C303" s="138">
        <v>774.2</v>
      </c>
      <c r="D303" s="138">
        <v>3433.1</v>
      </c>
      <c r="E303" s="138">
        <v>38.1</v>
      </c>
      <c r="F303" s="138">
        <v>148.69999999999999</v>
      </c>
      <c r="G303" s="138">
        <v>24.8</v>
      </c>
      <c r="H303" s="138">
        <v>89.6</v>
      </c>
      <c r="I303" s="138">
        <v>13.3</v>
      </c>
      <c r="J303" s="138">
        <v>59.1</v>
      </c>
    </row>
    <row r="304" spans="2:10" s="98" customFormat="1" ht="45" hidden="1" customHeight="1" x14ac:dyDescent="0.25">
      <c r="B304" s="117">
        <v>43497</v>
      </c>
      <c r="C304" s="139">
        <v>740.8</v>
      </c>
      <c r="D304" s="139">
        <v>3097.9</v>
      </c>
      <c r="E304" s="139">
        <v>38.5</v>
      </c>
      <c r="F304" s="139">
        <v>135.69999999999999</v>
      </c>
      <c r="G304" s="139">
        <v>23.8</v>
      </c>
      <c r="H304" s="139">
        <v>83.5</v>
      </c>
      <c r="I304" s="139">
        <v>14.7</v>
      </c>
      <c r="J304" s="139">
        <v>52.2</v>
      </c>
    </row>
    <row r="305" spans="2:10" s="98" customFormat="1" ht="45" hidden="1" customHeight="1" x14ac:dyDescent="0.25">
      <c r="B305" s="116">
        <v>43525</v>
      </c>
      <c r="C305" s="138">
        <v>799.5</v>
      </c>
      <c r="D305" s="138">
        <v>3385.7</v>
      </c>
      <c r="E305" s="138">
        <v>39.5</v>
      </c>
      <c r="F305" s="138">
        <v>139.1</v>
      </c>
      <c r="G305" s="138">
        <v>26.1</v>
      </c>
      <c r="H305" s="138">
        <v>93.8</v>
      </c>
      <c r="I305" s="138">
        <v>13.4</v>
      </c>
      <c r="J305" s="138">
        <v>45.3</v>
      </c>
    </row>
    <row r="306" spans="2:10" s="98" customFormat="1" ht="45" hidden="1" customHeight="1" x14ac:dyDescent="0.25">
      <c r="B306" s="117">
        <v>43556</v>
      </c>
      <c r="C306" s="139">
        <v>812.8</v>
      </c>
      <c r="D306" s="139">
        <v>3609</v>
      </c>
      <c r="E306" s="139">
        <v>37.6</v>
      </c>
      <c r="F306" s="139">
        <v>139.69999999999999</v>
      </c>
      <c r="G306" s="139">
        <v>24.6</v>
      </c>
      <c r="H306" s="139">
        <v>93.7</v>
      </c>
      <c r="I306" s="139">
        <v>13</v>
      </c>
      <c r="J306" s="139">
        <v>46</v>
      </c>
    </row>
    <row r="307" spans="2:10" s="98" customFormat="1" ht="45" hidden="1" customHeight="1" x14ac:dyDescent="0.25">
      <c r="B307" s="116">
        <v>43586</v>
      </c>
      <c r="C307" s="138">
        <v>724.6</v>
      </c>
      <c r="D307" s="138">
        <v>3202.7</v>
      </c>
      <c r="E307" s="138">
        <v>34</v>
      </c>
      <c r="F307" s="138">
        <v>122.6</v>
      </c>
      <c r="G307" s="138">
        <v>22.9</v>
      </c>
      <c r="H307" s="138">
        <v>82.2</v>
      </c>
      <c r="I307" s="138">
        <v>11.1</v>
      </c>
      <c r="J307" s="138">
        <v>40.4</v>
      </c>
    </row>
    <row r="308" spans="2:10" s="98" customFormat="1" ht="45" hidden="1" customHeight="1" x14ac:dyDescent="0.25">
      <c r="B308" s="117">
        <v>43617</v>
      </c>
      <c r="C308" s="139">
        <v>760</v>
      </c>
      <c r="D308" s="139">
        <v>3079.9</v>
      </c>
      <c r="E308" s="139">
        <v>37.799999999999997</v>
      </c>
      <c r="F308" s="139">
        <v>135.19999999999999</v>
      </c>
      <c r="G308" s="139">
        <v>25.1</v>
      </c>
      <c r="H308" s="139">
        <v>87.6</v>
      </c>
      <c r="I308" s="139">
        <v>12.7</v>
      </c>
      <c r="J308" s="139">
        <v>47.6</v>
      </c>
    </row>
    <row r="309" spans="2:10" s="98" customFormat="1" ht="45" hidden="1" customHeight="1" x14ac:dyDescent="0.25">
      <c r="B309" s="116">
        <v>43647</v>
      </c>
      <c r="C309" s="138">
        <v>823.9</v>
      </c>
      <c r="D309" s="138">
        <v>3868.7</v>
      </c>
      <c r="E309" s="138">
        <v>35.299999999999997</v>
      </c>
      <c r="F309" s="138">
        <v>135.69999999999999</v>
      </c>
      <c r="G309" s="138">
        <v>21.8</v>
      </c>
      <c r="H309" s="138">
        <v>81.400000000000006</v>
      </c>
      <c r="I309" s="138">
        <v>13.5</v>
      </c>
      <c r="J309" s="138">
        <v>54.3</v>
      </c>
    </row>
    <row r="310" spans="2:10" s="98" customFormat="1" ht="45" hidden="1" customHeight="1" x14ac:dyDescent="0.25">
      <c r="B310" s="117">
        <v>43678</v>
      </c>
      <c r="C310" s="139">
        <v>606.5</v>
      </c>
      <c r="D310" s="139">
        <v>3001.9</v>
      </c>
      <c r="E310" s="139">
        <v>24.7</v>
      </c>
      <c r="F310" s="139">
        <v>101.1</v>
      </c>
      <c r="G310" s="139">
        <v>15.3</v>
      </c>
      <c r="H310" s="139">
        <v>61.5</v>
      </c>
      <c r="I310" s="139">
        <v>9.4</v>
      </c>
      <c r="J310" s="139">
        <v>39.6</v>
      </c>
    </row>
    <row r="311" spans="2:10" s="98" customFormat="1" ht="45" hidden="1" customHeight="1" x14ac:dyDescent="0.25">
      <c r="B311" s="116">
        <v>43709</v>
      </c>
      <c r="C311" s="138">
        <v>895.1</v>
      </c>
      <c r="D311" s="138">
        <v>3718.6</v>
      </c>
      <c r="E311" s="138">
        <v>40.700000000000003</v>
      </c>
      <c r="F311" s="138">
        <v>138.6</v>
      </c>
      <c r="G311" s="138">
        <v>26.3</v>
      </c>
      <c r="H311" s="138">
        <v>93.7</v>
      </c>
      <c r="I311" s="138">
        <v>14.4</v>
      </c>
      <c r="J311" s="138">
        <v>44.9</v>
      </c>
    </row>
    <row r="312" spans="2:10" s="98" customFormat="1" ht="45" hidden="1" customHeight="1" x14ac:dyDescent="0.25">
      <c r="B312" s="117">
        <v>43739</v>
      </c>
      <c r="C312" s="139">
        <v>807.6</v>
      </c>
      <c r="D312" s="139">
        <v>3521.9</v>
      </c>
      <c r="E312" s="139">
        <v>32.9</v>
      </c>
      <c r="F312" s="139">
        <v>121</v>
      </c>
      <c r="G312" s="139">
        <v>20.5</v>
      </c>
      <c r="H312" s="139">
        <v>80</v>
      </c>
      <c r="I312" s="139">
        <v>12.4</v>
      </c>
      <c r="J312" s="139">
        <v>41</v>
      </c>
    </row>
    <row r="313" spans="2:10" s="98" customFormat="1" ht="45" hidden="1" customHeight="1" x14ac:dyDescent="0.25">
      <c r="B313" s="116">
        <v>43770</v>
      </c>
      <c r="C313" s="138">
        <v>629.1</v>
      </c>
      <c r="D313" s="138">
        <v>2971.1</v>
      </c>
      <c r="E313" s="138">
        <v>23.8</v>
      </c>
      <c r="F313" s="138">
        <v>95.6</v>
      </c>
      <c r="G313" s="138">
        <v>14.2</v>
      </c>
      <c r="H313" s="138">
        <v>60.9</v>
      </c>
      <c r="I313" s="138">
        <v>9.6</v>
      </c>
      <c r="J313" s="138">
        <v>34.700000000000003</v>
      </c>
    </row>
    <row r="314" spans="2:10" s="98" customFormat="1" ht="45" hidden="1" customHeight="1" x14ac:dyDescent="0.25">
      <c r="B314" s="117">
        <v>43800</v>
      </c>
      <c r="C314" s="139">
        <v>920.8</v>
      </c>
      <c r="D314" s="139">
        <v>4078</v>
      </c>
      <c r="E314" s="139">
        <v>42.5</v>
      </c>
      <c r="F314" s="139">
        <v>157.69999999999999</v>
      </c>
      <c r="G314" s="139">
        <v>27.6</v>
      </c>
      <c r="H314" s="139">
        <v>105.2</v>
      </c>
      <c r="I314" s="139">
        <v>14.9</v>
      </c>
      <c r="J314" s="139">
        <v>52.4</v>
      </c>
    </row>
    <row r="315" spans="2:10" s="98" customFormat="1" ht="45" hidden="1" customHeight="1" x14ac:dyDescent="0.25">
      <c r="B315" s="113">
        <v>2020</v>
      </c>
      <c r="C315" s="115"/>
      <c r="D315" s="115"/>
      <c r="E315" s="115"/>
      <c r="F315" s="115"/>
      <c r="G315" s="115"/>
      <c r="H315" s="115"/>
      <c r="I315" s="115"/>
      <c r="J315" s="115"/>
    </row>
    <row r="316" spans="2:10" s="98" customFormat="1" ht="45" hidden="1" customHeight="1" x14ac:dyDescent="0.25">
      <c r="B316" s="116">
        <v>43831</v>
      </c>
      <c r="C316" s="138">
        <v>650.29999999999995</v>
      </c>
      <c r="D316" s="138">
        <v>3204.6</v>
      </c>
      <c r="E316" s="138">
        <v>26.6</v>
      </c>
      <c r="F316" s="138">
        <v>101.2</v>
      </c>
      <c r="G316" s="138">
        <v>17</v>
      </c>
      <c r="H316" s="138">
        <v>67.900000000000006</v>
      </c>
      <c r="I316" s="138">
        <v>9.6</v>
      </c>
      <c r="J316" s="138">
        <v>33.299999999999997</v>
      </c>
    </row>
    <row r="317" spans="2:10" s="98" customFormat="1" ht="45" hidden="1" customHeight="1" x14ac:dyDescent="0.25">
      <c r="B317" s="117">
        <v>43862</v>
      </c>
      <c r="C317" s="139">
        <v>624.29999999999995</v>
      </c>
      <c r="D317" s="139">
        <v>3052.7</v>
      </c>
      <c r="E317" s="139">
        <v>23.1</v>
      </c>
      <c r="F317" s="139">
        <v>103.9</v>
      </c>
      <c r="G317" s="139">
        <v>14.3</v>
      </c>
      <c r="H317" s="139">
        <v>58.3</v>
      </c>
      <c r="I317" s="139">
        <v>8.8000000000000007</v>
      </c>
      <c r="J317" s="139">
        <v>45.6</v>
      </c>
    </row>
    <row r="318" spans="2:10" s="98" customFormat="1" ht="45" hidden="1" customHeight="1" x14ac:dyDescent="0.25">
      <c r="B318" s="116" t="s">
        <v>91</v>
      </c>
      <c r="C318" s="138">
        <v>1029.4000000000001</v>
      </c>
      <c r="D318" s="138">
        <v>4544.5</v>
      </c>
      <c r="E318" s="138">
        <v>170.5</v>
      </c>
      <c r="F318" s="138">
        <v>494</v>
      </c>
      <c r="G318" s="138">
        <v>153</v>
      </c>
      <c r="H318" s="138">
        <v>425.3</v>
      </c>
      <c r="I318" s="138">
        <v>17.5</v>
      </c>
      <c r="J318" s="138">
        <v>68.7</v>
      </c>
    </row>
    <row r="319" spans="2:10" s="98" customFormat="1" ht="45" hidden="1" customHeight="1" x14ac:dyDescent="0.25">
      <c r="B319" s="117">
        <v>43952</v>
      </c>
      <c r="C319" s="139">
        <v>450.8</v>
      </c>
      <c r="D319" s="139">
        <v>2096.5</v>
      </c>
      <c r="E319" s="139">
        <v>52</v>
      </c>
      <c r="F319" s="139">
        <v>164.1</v>
      </c>
      <c r="G319" s="139">
        <v>44.6</v>
      </c>
      <c r="H319" s="139">
        <v>137.1</v>
      </c>
      <c r="I319" s="139">
        <v>7.4</v>
      </c>
      <c r="J319" s="139">
        <v>27</v>
      </c>
    </row>
    <row r="320" spans="2:10" s="98" customFormat="1" ht="45" hidden="1" customHeight="1" x14ac:dyDescent="0.25">
      <c r="B320" s="116">
        <v>43983</v>
      </c>
      <c r="C320" s="138">
        <v>596.5</v>
      </c>
      <c r="D320" s="138">
        <v>2934</v>
      </c>
      <c r="E320" s="138">
        <v>31.1</v>
      </c>
      <c r="F320" s="138">
        <v>130.69999999999999</v>
      </c>
      <c r="G320" s="138">
        <v>22</v>
      </c>
      <c r="H320" s="138">
        <v>95.5</v>
      </c>
      <c r="I320" s="138">
        <v>9.1</v>
      </c>
      <c r="J320" s="138">
        <v>35.200000000000003</v>
      </c>
    </row>
    <row r="321" spans="2:10" s="98" customFormat="1" ht="45" hidden="1" customHeight="1" x14ac:dyDescent="0.25">
      <c r="B321" s="117">
        <v>44013</v>
      </c>
      <c r="C321" s="139">
        <v>558.79999999999995</v>
      </c>
      <c r="D321" s="139">
        <v>3167.1</v>
      </c>
      <c r="E321" s="139">
        <v>22</v>
      </c>
      <c r="F321" s="139">
        <v>131</v>
      </c>
      <c r="G321" s="139">
        <v>14</v>
      </c>
      <c r="H321" s="139">
        <v>86.2</v>
      </c>
      <c r="I321" s="139">
        <v>8</v>
      </c>
      <c r="J321" s="139">
        <v>44.8</v>
      </c>
    </row>
    <row r="322" spans="2:10" s="98" customFormat="1" ht="45" hidden="1" customHeight="1" x14ac:dyDescent="0.25">
      <c r="B322" s="116">
        <v>44044</v>
      </c>
      <c r="C322" s="138">
        <v>649.20000000000005</v>
      </c>
      <c r="D322" s="138">
        <v>3069.4</v>
      </c>
      <c r="E322" s="138">
        <v>32.9</v>
      </c>
      <c r="F322" s="138">
        <v>134.5</v>
      </c>
      <c r="G322" s="138">
        <v>23</v>
      </c>
      <c r="H322" s="138">
        <v>98.2</v>
      </c>
      <c r="I322" s="138">
        <v>9.9</v>
      </c>
      <c r="J322" s="138">
        <v>36.299999999999997</v>
      </c>
    </row>
    <row r="323" spans="2:10" s="98" customFormat="1" ht="45" hidden="1" customHeight="1" x14ac:dyDescent="0.25">
      <c r="B323" s="117">
        <v>44075</v>
      </c>
      <c r="C323" s="139">
        <v>619.20000000000005</v>
      </c>
      <c r="D323" s="139">
        <v>3135.7</v>
      </c>
      <c r="E323" s="139">
        <v>27.6</v>
      </c>
      <c r="F323" s="139">
        <v>118</v>
      </c>
      <c r="G323" s="139">
        <v>17.899999999999999</v>
      </c>
      <c r="H323" s="139">
        <v>80.8</v>
      </c>
      <c r="I323" s="139">
        <v>9.6999999999999993</v>
      </c>
      <c r="J323" s="139">
        <v>37.200000000000003</v>
      </c>
    </row>
    <row r="324" spans="2:10" s="98" customFormat="1" ht="45" hidden="1" customHeight="1" x14ac:dyDescent="0.25">
      <c r="B324" s="116">
        <v>44105</v>
      </c>
      <c r="C324" s="138">
        <v>480.3</v>
      </c>
      <c r="D324" s="138">
        <v>2585.9</v>
      </c>
      <c r="E324" s="138">
        <v>20.100000000000001</v>
      </c>
      <c r="F324" s="138">
        <v>92.8</v>
      </c>
      <c r="G324" s="138">
        <v>13.4</v>
      </c>
      <c r="H324" s="138">
        <v>63.4</v>
      </c>
      <c r="I324" s="138">
        <v>6.7</v>
      </c>
      <c r="J324" s="138">
        <v>29.4</v>
      </c>
    </row>
    <row r="325" spans="2:10" s="98" customFormat="1" ht="45" hidden="1" customHeight="1" x14ac:dyDescent="0.25">
      <c r="B325" s="117">
        <v>44136</v>
      </c>
      <c r="C325" s="139">
        <v>653</v>
      </c>
      <c r="D325" s="139">
        <v>2976.9</v>
      </c>
      <c r="E325" s="139">
        <v>33.9</v>
      </c>
      <c r="F325" s="139">
        <v>132.69999999999999</v>
      </c>
      <c r="G325" s="139">
        <v>24.2</v>
      </c>
      <c r="H325" s="139">
        <v>96.9</v>
      </c>
      <c r="I325" s="139">
        <v>9.6999999999999993</v>
      </c>
      <c r="J325" s="139">
        <v>35.799999999999997</v>
      </c>
    </row>
    <row r="326" spans="2:10" s="98" customFormat="1" ht="45" hidden="1" customHeight="1" x14ac:dyDescent="0.25">
      <c r="B326" s="116">
        <v>44166</v>
      </c>
      <c r="C326" s="138">
        <v>641.9</v>
      </c>
      <c r="D326" s="138">
        <v>3467.7</v>
      </c>
      <c r="E326" s="138">
        <v>28.4</v>
      </c>
      <c r="F326" s="138">
        <v>130.19999999999999</v>
      </c>
      <c r="G326" s="138">
        <v>19.600000000000001</v>
      </c>
      <c r="H326" s="138">
        <v>89.6</v>
      </c>
      <c r="I326" s="138">
        <v>8.8000000000000007</v>
      </c>
      <c r="J326" s="138">
        <v>40.6</v>
      </c>
    </row>
    <row r="327" spans="2:10" s="98" customFormat="1" ht="45" hidden="1" customHeight="1" x14ac:dyDescent="0.25">
      <c r="B327" s="113">
        <v>2021</v>
      </c>
      <c r="C327" s="115"/>
      <c r="D327" s="115"/>
      <c r="E327" s="115"/>
      <c r="F327" s="115"/>
      <c r="G327" s="115"/>
      <c r="H327" s="115"/>
      <c r="I327" s="115"/>
      <c r="J327" s="115"/>
    </row>
    <row r="328" spans="2:10" s="98" customFormat="1" ht="45" hidden="1" customHeight="1" x14ac:dyDescent="0.25">
      <c r="B328" s="116">
        <v>44197</v>
      </c>
      <c r="C328" s="138">
        <v>544.5</v>
      </c>
      <c r="D328" s="138">
        <v>2939.5</v>
      </c>
      <c r="E328" s="138">
        <v>22.2</v>
      </c>
      <c r="F328" s="138">
        <v>105.3</v>
      </c>
      <c r="G328" s="138">
        <v>14.7</v>
      </c>
      <c r="H328" s="138">
        <v>73</v>
      </c>
      <c r="I328" s="138">
        <v>7.5</v>
      </c>
      <c r="J328" s="138">
        <v>32.299999999999997</v>
      </c>
    </row>
    <row r="329" spans="2:10" s="98" customFormat="1" ht="45" hidden="1" customHeight="1" x14ac:dyDescent="0.25">
      <c r="B329" s="117">
        <v>44228</v>
      </c>
      <c r="C329" s="139">
        <v>525.9</v>
      </c>
      <c r="D329" s="139">
        <v>2832.4</v>
      </c>
      <c r="E329" s="139">
        <v>20.399999999999999</v>
      </c>
      <c r="F329" s="139">
        <v>95.8</v>
      </c>
      <c r="G329" s="139">
        <v>13.3</v>
      </c>
      <c r="H329" s="139">
        <v>65.7</v>
      </c>
      <c r="I329" s="139">
        <v>7.1</v>
      </c>
      <c r="J329" s="139">
        <v>30.1</v>
      </c>
    </row>
    <row r="330" spans="2:10" s="98" customFormat="1" ht="45" hidden="1" customHeight="1" x14ac:dyDescent="0.25">
      <c r="B330" s="116">
        <v>44256</v>
      </c>
      <c r="C330" s="138">
        <v>591</v>
      </c>
      <c r="D330" s="138">
        <v>3144.9</v>
      </c>
      <c r="E330" s="138">
        <v>23.7</v>
      </c>
      <c r="F330" s="138">
        <v>117.9</v>
      </c>
      <c r="G330" s="138">
        <v>15.9</v>
      </c>
      <c r="H330" s="138">
        <v>83.8</v>
      </c>
      <c r="I330" s="138">
        <v>7.8</v>
      </c>
      <c r="J330" s="138">
        <v>34.1</v>
      </c>
    </row>
    <row r="331" spans="2:10" s="98" customFormat="1" ht="45" hidden="1" customHeight="1" x14ac:dyDescent="0.25">
      <c r="B331" s="117">
        <v>44287</v>
      </c>
      <c r="C331" s="139">
        <v>465.8</v>
      </c>
      <c r="D331" s="139">
        <v>2689.5</v>
      </c>
      <c r="E331" s="139">
        <v>17.600000000000001</v>
      </c>
      <c r="F331" s="139">
        <v>91.6</v>
      </c>
      <c r="G331" s="139">
        <v>11.4</v>
      </c>
      <c r="H331" s="139">
        <v>65</v>
      </c>
      <c r="I331" s="139">
        <v>6.2</v>
      </c>
      <c r="J331" s="139">
        <v>26.6</v>
      </c>
    </row>
    <row r="332" spans="2:10" s="98" customFormat="1" ht="45" hidden="1" customHeight="1" x14ac:dyDescent="0.25">
      <c r="B332" s="116">
        <v>44317</v>
      </c>
      <c r="C332" s="138">
        <v>606.1</v>
      </c>
      <c r="D332" s="138">
        <v>2977.8</v>
      </c>
      <c r="E332" s="138">
        <v>24.8</v>
      </c>
      <c r="F332" s="138">
        <v>118</v>
      </c>
      <c r="G332" s="138">
        <v>16.600000000000001</v>
      </c>
      <c r="H332" s="138">
        <v>82.7</v>
      </c>
      <c r="I332" s="138">
        <v>8.1999999999999993</v>
      </c>
      <c r="J332" s="138">
        <v>35.299999999999997</v>
      </c>
    </row>
    <row r="333" spans="2:10" s="98" customFormat="1" ht="45" hidden="1" customHeight="1" x14ac:dyDescent="0.25">
      <c r="B333" s="117">
        <v>44348</v>
      </c>
      <c r="C333" s="139">
        <v>595.5</v>
      </c>
      <c r="D333" s="139">
        <v>3380.1</v>
      </c>
      <c r="E333" s="139">
        <v>19.5</v>
      </c>
      <c r="F333" s="139">
        <v>114.1</v>
      </c>
      <c r="G333" s="139">
        <v>12.1</v>
      </c>
      <c r="H333" s="139">
        <v>67.3</v>
      </c>
      <c r="I333" s="139">
        <v>7.4</v>
      </c>
      <c r="J333" s="139">
        <v>46.8</v>
      </c>
    </row>
    <row r="334" spans="2:10" s="98" customFormat="1" ht="45" hidden="1" customHeight="1" x14ac:dyDescent="0.25">
      <c r="B334" s="116">
        <v>44378</v>
      </c>
      <c r="C334" s="138">
        <v>471.3</v>
      </c>
      <c r="D334" s="138">
        <v>2832.3</v>
      </c>
      <c r="E334" s="138">
        <v>14.4</v>
      </c>
      <c r="F334" s="138">
        <v>75</v>
      </c>
      <c r="G334" s="138">
        <v>8.6</v>
      </c>
      <c r="H334" s="138">
        <v>46.9</v>
      </c>
      <c r="I334" s="138">
        <v>5.8</v>
      </c>
      <c r="J334" s="138">
        <v>28.1</v>
      </c>
    </row>
    <row r="335" spans="2:10" s="98" customFormat="1" ht="45" hidden="1" customHeight="1" x14ac:dyDescent="0.25">
      <c r="B335" s="117">
        <v>44409</v>
      </c>
      <c r="C335" s="139">
        <v>692</v>
      </c>
      <c r="D335" s="139">
        <v>3586.4</v>
      </c>
      <c r="E335" s="139">
        <v>23.1</v>
      </c>
      <c r="F335" s="139">
        <v>115.6</v>
      </c>
      <c r="G335" s="139">
        <v>14.2</v>
      </c>
      <c r="H335" s="139">
        <v>74.7</v>
      </c>
      <c r="I335" s="139">
        <v>8.9</v>
      </c>
      <c r="J335" s="139">
        <v>40.9</v>
      </c>
    </row>
    <row r="336" spans="2:10" s="98" customFormat="1" ht="45" hidden="1" customHeight="1" x14ac:dyDescent="0.25">
      <c r="B336" s="116">
        <v>44440</v>
      </c>
      <c r="C336" s="138">
        <v>609</v>
      </c>
      <c r="D336" s="138">
        <v>3361.3</v>
      </c>
      <c r="E336" s="138">
        <v>18.100000000000001</v>
      </c>
      <c r="F336" s="138">
        <v>101.9</v>
      </c>
      <c r="G336" s="138">
        <v>11.2</v>
      </c>
      <c r="H336" s="138">
        <v>68.099999999999994</v>
      </c>
      <c r="I336" s="138">
        <v>6.9</v>
      </c>
      <c r="J336" s="138">
        <v>33.799999999999997</v>
      </c>
    </row>
    <row r="337" spans="2:10" s="98" customFormat="1" ht="45" hidden="1" customHeight="1" x14ac:dyDescent="0.25">
      <c r="B337" s="117">
        <v>44470</v>
      </c>
      <c r="C337" s="139">
        <v>595</v>
      </c>
      <c r="D337" s="139">
        <v>3250.1</v>
      </c>
      <c r="E337" s="139">
        <v>17.899999999999999</v>
      </c>
      <c r="F337" s="139">
        <v>97.8</v>
      </c>
      <c r="G337" s="139">
        <v>10.9</v>
      </c>
      <c r="H337" s="139">
        <v>61.4</v>
      </c>
      <c r="I337" s="139">
        <v>7</v>
      </c>
      <c r="J337" s="139">
        <v>36.4</v>
      </c>
    </row>
    <row r="338" spans="2:10" s="98" customFormat="1" ht="45" hidden="1" customHeight="1" x14ac:dyDescent="0.25">
      <c r="B338" s="116">
        <v>44501</v>
      </c>
      <c r="C338" s="138">
        <v>605</v>
      </c>
      <c r="D338" s="138">
        <v>3265.7</v>
      </c>
      <c r="E338" s="138">
        <v>18.100000000000001</v>
      </c>
      <c r="F338" s="138">
        <v>95.9</v>
      </c>
      <c r="G338" s="138">
        <v>11.1</v>
      </c>
      <c r="H338" s="138">
        <v>63.6</v>
      </c>
      <c r="I338" s="138">
        <v>7</v>
      </c>
      <c r="J338" s="138">
        <v>32.299999999999997</v>
      </c>
    </row>
    <row r="339" spans="2:10" s="98" customFormat="1" ht="45" hidden="1" customHeight="1" x14ac:dyDescent="0.25">
      <c r="B339" s="117">
        <v>44531</v>
      </c>
      <c r="C339" s="139">
        <v>584</v>
      </c>
      <c r="D339" s="139">
        <v>3400.8</v>
      </c>
      <c r="E339" s="139">
        <v>17.8</v>
      </c>
      <c r="F339" s="139">
        <v>112.6</v>
      </c>
      <c r="G339" s="139">
        <v>11.2</v>
      </c>
      <c r="H339" s="139">
        <v>77.7</v>
      </c>
      <c r="I339" s="139">
        <v>6.6</v>
      </c>
      <c r="J339" s="139">
        <v>34.9</v>
      </c>
    </row>
    <row r="340" spans="2:10" s="98" customFormat="1" ht="45" hidden="1" customHeight="1" x14ac:dyDescent="0.25">
      <c r="B340" s="113">
        <v>2022</v>
      </c>
      <c r="C340" s="115"/>
      <c r="D340" s="115"/>
      <c r="E340" s="115"/>
      <c r="F340" s="115"/>
      <c r="G340" s="115"/>
      <c r="H340" s="115"/>
      <c r="I340" s="115"/>
      <c r="J340" s="115"/>
    </row>
    <row r="341" spans="2:10" s="98" customFormat="1" ht="45" hidden="1" customHeight="1" x14ac:dyDescent="0.25">
      <c r="B341" s="116">
        <v>44562</v>
      </c>
      <c r="C341" s="138">
        <v>574</v>
      </c>
      <c r="D341" s="138">
        <v>3097.6</v>
      </c>
      <c r="E341" s="138">
        <v>20.6</v>
      </c>
      <c r="F341" s="138">
        <v>131.4</v>
      </c>
      <c r="G341" s="138">
        <v>14</v>
      </c>
      <c r="H341" s="138">
        <v>90.9</v>
      </c>
      <c r="I341" s="138">
        <v>6.6</v>
      </c>
      <c r="J341" s="138">
        <v>40.5</v>
      </c>
    </row>
    <row r="342" spans="2:10" s="98" customFormat="1" ht="45" hidden="1" customHeight="1" x14ac:dyDescent="0.25">
      <c r="B342" s="117">
        <v>44593</v>
      </c>
      <c r="C342" s="139">
        <v>532</v>
      </c>
      <c r="D342" s="139">
        <v>2981.8</v>
      </c>
      <c r="E342" s="139">
        <v>16.8</v>
      </c>
      <c r="F342" s="139">
        <v>92.9</v>
      </c>
      <c r="G342" s="139">
        <v>11</v>
      </c>
      <c r="H342" s="139">
        <v>62.3</v>
      </c>
      <c r="I342" s="139">
        <v>5.8</v>
      </c>
      <c r="J342" s="139">
        <v>30.6</v>
      </c>
    </row>
    <row r="343" spans="2:10" s="98" customFormat="1" ht="45" hidden="1" customHeight="1" x14ac:dyDescent="0.25">
      <c r="B343" s="116">
        <v>44621</v>
      </c>
      <c r="C343" s="138">
        <v>610</v>
      </c>
      <c r="D343" s="138">
        <v>3680.5</v>
      </c>
      <c r="E343" s="138">
        <v>19.5</v>
      </c>
      <c r="F343" s="138">
        <v>107.4</v>
      </c>
      <c r="G343" s="138">
        <v>11.9</v>
      </c>
      <c r="H343" s="138">
        <v>63</v>
      </c>
      <c r="I343" s="138">
        <v>7.6</v>
      </c>
      <c r="J343" s="138">
        <v>44.4</v>
      </c>
    </row>
    <row r="344" spans="2:10" s="98" customFormat="1" ht="45" hidden="1" customHeight="1" x14ac:dyDescent="0.25">
      <c r="B344" s="117">
        <v>44652</v>
      </c>
      <c r="C344" s="139">
        <v>479</v>
      </c>
      <c r="D344" s="139">
        <v>3086.3</v>
      </c>
      <c r="E344" s="139">
        <v>14.9</v>
      </c>
      <c r="F344" s="139">
        <v>88.8</v>
      </c>
      <c r="G344" s="139">
        <v>9.5</v>
      </c>
      <c r="H344" s="139">
        <v>56.9</v>
      </c>
      <c r="I344" s="139">
        <v>5.4</v>
      </c>
      <c r="J344" s="139">
        <v>31.9</v>
      </c>
    </row>
    <row r="345" spans="2:10" s="98" customFormat="1" ht="45" hidden="1" customHeight="1" x14ac:dyDescent="0.25">
      <c r="B345" s="116">
        <v>44682</v>
      </c>
      <c r="C345" s="138">
        <v>618</v>
      </c>
      <c r="D345" s="138">
        <v>3400.2</v>
      </c>
      <c r="E345" s="138">
        <v>20.6</v>
      </c>
      <c r="F345" s="138">
        <v>119.7</v>
      </c>
      <c r="G345" s="138">
        <v>13.6</v>
      </c>
      <c r="H345" s="138">
        <v>84</v>
      </c>
      <c r="I345" s="138">
        <v>7</v>
      </c>
      <c r="J345" s="138">
        <v>35.700000000000003</v>
      </c>
    </row>
    <row r="346" spans="2:10" s="98" customFormat="1" ht="45" hidden="1" customHeight="1" x14ac:dyDescent="0.25">
      <c r="B346" s="117">
        <v>44713</v>
      </c>
      <c r="C346" s="139">
        <v>610</v>
      </c>
      <c r="D346" s="139">
        <v>3675.4</v>
      </c>
      <c r="E346" s="139">
        <v>17.2</v>
      </c>
      <c r="F346" s="139">
        <v>94.6</v>
      </c>
      <c r="G346" s="139">
        <v>10.8</v>
      </c>
      <c r="H346" s="139">
        <v>63.3</v>
      </c>
      <c r="I346" s="139">
        <v>6.3</v>
      </c>
      <c r="J346" s="139">
        <v>31.3</v>
      </c>
    </row>
    <row r="347" spans="2:10" s="98" customFormat="1" ht="45" hidden="1" customHeight="1" x14ac:dyDescent="0.25">
      <c r="B347" s="116">
        <v>44743</v>
      </c>
      <c r="C347" s="138">
        <v>546</v>
      </c>
      <c r="D347" s="138">
        <v>3465.1</v>
      </c>
      <c r="E347" s="138">
        <v>16.2</v>
      </c>
      <c r="F347" s="138">
        <v>88.8</v>
      </c>
      <c r="G347" s="138">
        <v>10.3</v>
      </c>
      <c r="H347" s="138">
        <v>60</v>
      </c>
      <c r="I347" s="138">
        <v>5.9</v>
      </c>
      <c r="J347" s="138">
        <v>28.8</v>
      </c>
    </row>
    <row r="348" spans="2:10" s="98" customFormat="1" ht="45" hidden="1" customHeight="1" x14ac:dyDescent="0.25">
      <c r="B348" s="117">
        <v>44774</v>
      </c>
      <c r="C348" s="139">
        <v>615</v>
      </c>
      <c r="D348" s="139">
        <v>3760.8</v>
      </c>
      <c r="E348" s="139">
        <v>16.899999999999999</v>
      </c>
      <c r="F348" s="139">
        <v>88.8</v>
      </c>
      <c r="G348" s="139">
        <v>10.5</v>
      </c>
      <c r="H348" s="139">
        <v>60</v>
      </c>
      <c r="I348" s="139">
        <v>6.4</v>
      </c>
      <c r="J348" s="139">
        <v>28.8</v>
      </c>
    </row>
    <row r="349" spans="2:10" s="98" customFormat="1" ht="45" hidden="1" customHeight="1" x14ac:dyDescent="0.25">
      <c r="B349" s="116">
        <v>44805</v>
      </c>
      <c r="C349" s="138">
        <v>523</v>
      </c>
      <c r="D349" s="138">
        <v>3300.1</v>
      </c>
      <c r="E349" s="138">
        <v>13.5</v>
      </c>
      <c r="F349" s="138">
        <v>97.1</v>
      </c>
      <c r="G349" s="138">
        <v>8.5</v>
      </c>
      <c r="H349" s="138">
        <v>54.6</v>
      </c>
      <c r="I349" s="138">
        <v>5</v>
      </c>
      <c r="J349" s="138">
        <v>42.5</v>
      </c>
    </row>
    <row r="350" spans="2:10" s="98" customFormat="1" ht="45" hidden="1" customHeight="1" x14ac:dyDescent="0.25">
      <c r="B350" s="117">
        <v>44835</v>
      </c>
      <c r="C350" s="139">
        <v>691</v>
      </c>
      <c r="D350" s="139">
        <v>3688.4</v>
      </c>
      <c r="E350" s="139">
        <v>21.7</v>
      </c>
      <c r="F350" s="139">
        <v>120.8</v>
      </c>
      <c r="G350" s="139">
        <v>13.8</v>
      </c>
      <c r="H350" s="139">
        <v>80.5</v>
      </c>
      <c r="I350" s="139">
        <v>7.9</v>
      </c>
      <c r="J350" s="139">
        <v>40.299999999999997</v>
      </c>
    </row>
    <row r="351" spans="2:10" s="98" customFormat="1" ht="45" hidden="1" customHeight="1" x14ac:dyDescent="0.25">
      <c r="B351" s="116">
        <v>44866</v>
      </c>
      <c r="C351" s="138">
        <v>592</v>
      </c>
      <c r="D351" s="138">
        <v>3406.1</v>
      </c>
      <c r="E351" s="138">
        <v>18</v>
      </c>
      <c r="F351" s="138">
        <v>105.8</v>
      </c>
      <c r="G351" s="138">
        <v>11.1</v>
      </c>
      <c r="H351" s="138">
        <v>67.5</v>
      </c>
      <c r="I351" s="138">
        <v>6.9</v>
      </c>
      <c r="J351" s="138">
        <v>38.299999999999997</v>
      </c>
    </row>
    <row r="352" spans="2:10" s="98" customFormat="1" ht="55.9" hidden="1" customHeight="1" x14ac:dyDescent="0.25">
      <c r="B352" s="117">
        <v>44896</v>
      </c>
      <c r="C352" s="139">
        <v>513</v>
      </c>
      <c r="D352" s="139">
        <v>3286.7</v>
      </c>
      <c r="E352" s="139">
        <v>15.5</v>
      </c>
      <c r="F352" s="139">
        <v>128.19999999999999</v>
      </c>
      <c r="G352" s="139">
        <v>9.8000000000000007</v>
      </c>
      <c r="H352" s="139">
        <v>77.3</v>
      </c>
      <c r="I352" s="139">
        <v>5.7</v>
      </c>
      <c r="J352" s="139">
        <v>50.9</v>
      </c>
    </row>
    <row r="353" spans="2:13" s="98" customFormat="1" ht="45" hidden="1" customHeight="1" x14ac:dyDescent="0.25">
      <c r="B353" s="113">
        <v>2023</v>
      </c>
      <c r="C353" s="115"/>
      <c r="D353" s="115"/>
      <c r="E353" s="115"/>
      <c r="F353" s="115"/>
      <c r="G353" s="115"/>
      <c r="H353" s="115"/>
      <c r="I353" s="115"/>
      <c r="J353" s="115"/>
    </row>
    <row r="354" spans="2:13" s="98" customFormat="1" ht="45" hidden="1" customHeight="1" x14ac:dyDescent="0.25">
      <c r="B354" s="116">
        <v>44927</v>
      </c>
      <c r="C354" s="136">
        <v>641.1</v>
      </c>
      <c r="D354" s="136">
        <v>3630.25</v>
      </c>
      <c r="E354" s="136">
        <v>21.494</v>
      </c>
      <c r="F354" s="136">
        <v>120.19</v>
      </c>
      <c r="G354" s="136">
        <v>13.835000000000001</v>
      </c>
      <c r="H354" s="136">
        <v>79.826999999999998</v>
      </c>
      <c r="I354" s="136">
        <v>7.6589999999999998</v>
      </c>
      <c r="J354" s="136">
        <v>40.363</v>
      </c>
    </row>
    <row r="355" spans="2:13" s="98" customFormat="1" ht="45" hidden="1" customHeight="1" x14ac:dyDescent="0.25">
      <c r="B355" s="117">
        <v>44958</v>
      </c>
      <c r="C355" s="227">
        <v>522</v>
      </c>
      <c r="D355" s="227">
        <v>3096.1</v>
      </c>
      <c r="E355" s="227">
        <v>16.388999999999999</v>
      </c>
      <c r="F355" s="227">
        <v>94.161000000000001</v>
      </c>
      <c r="G355" s="227">
        <v>10.363</v>
      </c>
      <c r="H355" s="227">
        <v>58.820999999999998</v>
      </c>
      <c r="I355" s="227">
        <v>6.0259999999999998</v>
      </c>
      <c r="J355" s="227">
        <v>35.338999999999999</v>
      </c>
    </row>
    <row r="356" spans="2:13" s="98" customFormat="1" ht="45" hidden="1" customHeight="1" x14ac:dyDescent="0.25">
      <c r="B356" s="116">
        <v>44986</v>
      </c>
      <c r="C356" s="138">
        <v>543.29999999999995</v>
      </c>
      <c r="D356" s="136">
        <v>2457.6999999999998</v>
      </c>
      <c r="E356" s="136">
        <v>12.749000000000001</v>
      </c>
      <c r="F356" s="136">
        <v>78.634</v>
      </c>
      <c r="G356" s="136">
        <v>8.3379999999999992</v>
      </c>
      <c r="H356" s="136">
        <v>44.744</v>
      </c>
      <c r="I356" s="136">
        <v>4.4109999999999996</v>
      </c>
      <c r="J356" s="136">
        <v>33.89</v>
      </c>
    </row>
    <row r="357" spans="2:13" s="98" customFormat="1" ht="45" hidden="1" customHeight="1" x14ac:dyDescent="0.25">
      <c r="B357" s="117">
        <v>45017</v>
      </c>
      <c r="C357" s="228">
        <v>456.4</v>
      </c>
      <c r="D357" s="228">
        <v>3042.2730000000001</v>
      </c>
      <c r="E357" s="228">
        <v>14.645</v>
      </c>
      <c r="F357" s="228">
        <v>94.67</v>
      </c>
      <c r="G357" s="228">
        <v>9.6940000000000008</v>
      </c>
      <c r="H357" s="228">
        <v>52.222999999999999</v>
      </c>
      <c r="I357" s="228">
        <v>4.9509999999999996</v>
      </c>
      <c r="J357" s="228">
        <v>42.454999999999998</v>
      </c>
    </row>
    <row r="358" spans="2:13" s="98" customFormat="1" ht="45" hidden="1" customHeight="1" x14ac:dyDescent="0.25">
      <c r="B358" s="116">
        <v>45047</v>
      </c>
      <c r="C358" s="138">
        <v>677.54600000000005</v>
      </c>
      <c r="D358" s="138">
        <v>3773.54403</v>
      </c>
      <c r="E358" s="138">
        <v>23.344000000000001</v>
      </c>
      <c r="F358" s="138">
        <v>129.670581</v>
      </c>
      <c r="G358" s="138">
        <v>15.865</v>
      </c>
      <c r="H358" s="138">
        <v>90.405703000000003</v>
      </c>
      <c r="I358" s="138">
        <v>7.4790000000000001</v>
      </c>
      <c r="J358" s="138">
        <v>39.264878000000003</v>
      </c>
    </row>
    <row r="359" spans="2:13" s="98" customFormat="1" ht="45" hidden="1" customHeight="1" x14ac:dyDescent="0.25">
      <c r="B359" s="117">
        <v>45078</v>
      </c>
      <c r="C359" s="139">
        <v>457.685</v>
      </c>
      <c r="D359" s="139">
        <v>2955.533402216</v>
      </c>
      <c r="E359" s="139">
        <v>13.766999999999999</v>
      </c>
      <c r="F359" s="139">
        <v>94.793999999999997</v>
      </c>
      <c r="G359" s="139">
        <v>8.9689999999999994</v>
      </c>
      <c r="H359" s="139">
        <v>61.469000000000001</v>
      </c>
      <c r="I359" s="139">
        <v>4.798</v>
      </c>
      <c r="J359" s="139">
        <v>33.325000000000003</v>
      </c>
    </row>
    <row r="360" spans="2:13" s="98" customFormat="1" ht="45" hidden="1" customHeight="1" x14ac:dyDescent="0.25">
      <c r="B360" s="116">
        <v>45108</v>
      </c>
      <c r="C360" s="138">
        <v>653.54</v>
      </c>
      <c r="D360" s="138">
        <v>3753.5582231510002</v>
      </c>
      <c r="E360" s="138">
        <v>24.045999999999999</v>
      </c>
      <c r="F360" s="138">
        <v>135.05508048600001</v>
      </c>
      <c r="G360" s="138">
        <v>15.988</v>
      </c>
      <c r="H360" s="138">
        <v>98.170277968999997</v>
      </c>
      <c r="I360" s="138">
        <v>8.0579999999999998</v>
      </c>
      <c r="J360" s="138">
        <v>36.884</v>
      </c>
      <c r="M360" s="220"/>
    </row>
    <row r="361" spans="2:13" s="98" customFormat="1" ht="45" hidden="1" customHeight="1" x14ac:dyDescent="0.25">
      <c r="B361" s="117">
        <v>45139</v>
      </c>
      <c r="C361" s="139">
        <v>602.81100000000004</v>
      </c>
      <c r="D361" s="139">
        <v>3679.6950000000002</v>
      </c>
      <c r="E361" s="139">
        <v>17.695</v>
      </c>
      <c r="F361" s="139">
        <v>100.259</v>
      </c>
      <c r="G361" s="139">
        <v>11.034000000000001</v>
      </c>
      <c r="H361" s="139">
        <v>65.83</v>
      </c>
      <c r="I361" s="139">
        <v>6.6609999999999996</v>
      </c>
      <c r="J361" s="139">
        <v>34.429000000000002</v>
      </c>
    </row>
    <row r="362" spans="2:13" s="98" customFormat="1" ht="45" hidden="1" customHeight="1" x14ac:dyDescent="0.25">
      <c r="B362" s="116">
        <v>45170</v>
      </c>
      <c r="C362" s="138">
        <v>474.14100000000002</v>
      </c>
      <c r="D362" s="138">
        <v>3194.3471939999999</v>
      </c>
      <c r="E362" s="138">
        <v>13.683999999999999</v>
      </c>
      <c r="F362" s="138">
        <v>84.895977000000002</v>
      </c>
      <c r="G362" s="138">
        <v>8.6579999999999995</v>
      </c>
      <c r="H362" s="138">
        <v>54.286769</v>
      </c>
      <c r="I362" s="138">
        <v>5.0259999999999998</v>
      </c>
      <c r="J362" s="138">
        <v>30.609207999999999</v>
      </c>
    </row>
    <row r="363" spans="2:13" s="98" customFormat="1" ht="45" hidden="1" customHeight="1" x14ac:dyDescent="0.25">
      <c r="B363" s="117">
        <v>45200</v>
      </c>
      <c r="C363" s="228">
        <v>687.8</v>
      </c>
      <c r="D363" s="228">
        <v>3766.0549999999998</v>
      </c>
      <c r="E363" s="228">
        <v>22.777000000000001</v>
      </c>
      <c r="F363" s="228">
        <v>147.13900000000001</v>
      </c>
      <c r="G363" s="228">
        <v>15.170999999999999</v>
      </c>
      <c r="H363" s="228">
        <v>102.17100000000001</v>
      </c>
      <c r="I363" s="228">
        <v>7.6059999999999999</v>
      </c>
      <c r="J363" s="228">
        <v>44.966999999999999</v>
      </c>
    </row>
    <row r="364" spans="2:13" s="98" customFormat="1" ht="45" hidden="1" customHeight="1" x14ac:dyDescent="0.25">
      <c r="B364" s="116">
        <v>45231</v>
      </c>
      <c r="C364" s="138">
        <v>567.476</v>
      </c>
      <c r="D364" s="138">
        <v>3198.3040000000001</v>
      </c>
      <c r="E364" s="138">
        <v>18.285</v>
      </c>
      <c r="F364" s="138">
        <v>130.255</v>
      </c>
      <c r="G364" s="138">
        <v>12.327</v>
      </c>
      <c r="H364" s="138">
        <v>96.334999999999994</v>
      </c>
      <c r="I364" s="138">
        <v>5.9580000000000002</v>
      </c>
      <c r="J364" s="138">
        <v>33.918999999999997</v>
      </c>
    </row>
    <row r="365" spans="2:13" s="98" customFormat="1" ht="45" hidden="1" customHeight="1" x14ac:dyDescent="0.25">
      <c r="B365" s="124">
        <v>45261</v>
      </c>
      <c r="C365" s="140">
        <v>576.53599999999994</v>
      </c>
      <c r="D365" s="140">
        <v>4442.2960000000003</v>
      </c>
      <c r="E365" s="140">
        <v>21.8</v>
      </c>
      <c r="F365" s="140">
        <v>163.64400000000001</v>
      </c>
      <c r="G365" s="140">
        <v>15.286</v>
      </c>
      <c r="H365" s="140">
        <v>118.702</v>
      </c>
      <c r="I365" s="140">
        <v>6.5140000000000002</v>
      </c>
      <c r="J365" s="140">
        <v>44.941000000000003</v>
      </c>
    </row>
    <row r="366" spans="2:13" s="98" customFormat="1" ht="45" hidden="1" customHeight="1" x14ac:dyDescent="0.25">
      <c r="B366" s="113">
        <v>2024</v>
      </c>
      <c r="C366" s="115"/>
      <c r="D366" s="115"/>
      <c r="E366" s="115"/>
      <c r="F366" s="115"/>
      <c r="G366" s="115"/>
      <c r="H366" s="115"/>
      <c r="I366" s="115"/>
      <c r="J366" s="115"/>
    </row>
    <row r="367" spans="2:13" s="98" customFormat="1" ht="45" hidden="1" customHeight="1" x14ac:dyDescent="0.25">
      <c r="B367" s="116">
        <v>45292</v>
      </c>
      <c r="C367" s="138">
        <v>536.99699999999996</v>
      </c>
      <c r="D367" s="138">
        <v>3345.8539999999998</v>
      </c>
      <c r="E367" s="138">
        <v>18.687000000000001</v>
      </c>
      <c r="F367" s="138">
        <v>142.96</v>
      </c>
      <c r="G367" s="138">
        <v>12.731999999999999</v>
      </c>
      <c r="H367" s="138">
        <v>111.538</v>
      </c>
      <c r="I367" s="138">
        <v>5.9550000000000001</v>
      </c>
      <c r="J367" s="138">
        <v>31.422999999999998</v>
      </c>
    </row>
    <row r="368" spans="2:13" s="98" customFormat="1" ht="45" hidden="1" customHeight="1" x14ac:dyDescent="0.25">
      <c r="B368" s="117">
        <v>45323</v>
      </c>
      <c r="C368" s="139">
        <v>522.505</v>
      </c>
      <c r="D368" s="139">
        <v>3251.8870000000002</v>
      </c>
      <c r="E368" s="139">
        <v>18.035</v>
      </c>
      <c r="F368" s="139">
        <v>124.929</v>
      </c>
      <c r="G368" s="139">
        <v>12.366</v>
      </c>
      <c r="H368" s="139">
        <v>87.388000000000005</v>
      </c>
      <c r="I368" s="139">
        <v>5.6689999999999996</v>
      </c>
      <c r="J368" s="139">
        <v>37.540999999999997</v>
      </c>
    </row>
    <row r="369" spans="2:10" s="98" customFormat="1" ht="45" hidden="1" customHeight="1" x14ac:dyDescent="0.25">
      <c r="B369" s="116">
        <v>45352</v>
      </c>
      <c r="C369" s="138">
        <v>513.82100000000003</v>
      </c>
      <c r="D369" s="138">
        <v>3055.0709999999999</v>
      </c>
      <c r="E369" s="138">
        <v>18.097000000000001</v>
      </c>
      <c r="F369" s="138">
        <v>131.48400000000001</v>
      </c>
      <c r="G369" s="138">
        <v>12.558999999999999</v>
      </c>
      <c r="H369" s="138">
        <v>92.978999999999999</v>
      </c>
      <c r="I369" s="138">
        <v>5.5380000000000003</v>
      </c>
      <c r="J369" s="138">
        <v>38.505000000000003</v>
      </c>
    </row>
    <row r="370" spans="2:10" s="98" customFormat="1" ht="45" hidden="1" customHeight="1" x14ac:dyDescent="0.25">
      <c r="B370" s="117">
        <v>45383</v>
      </c>
      <c r="C370" s="139">
        <v>525.12400000000002</v>
      </c>
      <c r="D370" s="139">
        <v>3356.922</v>
      </c>
      <c r="E370" s="139">
        <v>18.702999999999999</v>
      </c>
      <c r="F370" s="139">
        <v>130.05799999999999</v>
      </c>
      <c r="G370" s="139">
        <v>12.677</v>
      </c>
      <c r="H370" s="139">
        <v>98.703999999999994</v>
      </c>
      <c r="I370" s="139">
        <v>6.0259999999999998</v>
      </c>
      <c r="J370" s="139">
        <v>31.353999999999999</v>
      </c>
    </row>
    <row r="371" spans="2:10" s="98" customFormat="1" ht="45" hidden="1" customHeight="1" x14ac:dyDescent="0.25">
      <c r="B371" s="116">
        <v>45413</v>
      </c>
      <c r="C371" s="138">
        <v>522.029</v>
      </c>
      <c r="D371" s="138">
        <v>3361.9679999999998</v>
      </c>
      <c r="E371" s="138">
        <v>17.100999999999999</v>
      </c>
      <c r="F371" s="138">
        <v>115.79</v>
      </c>
      <c r="G371" s="138">
        <v>11.347</v>
      </c>
      <c r="H371" s="138">
        <v>83.712000000000003</v>
      </c>
      <c r="I371" s="138">
        <v>5.7539999999999996</v>
      </c>
      <c r="J371" s="138">
        <v>32.078000000000003</v>
      </c>
    </row>
    <row r="372" spans="2:10" s="98" customFormat="1" ht="45" hidden="1" customHeight="1" x14ac:dyDescent="0.25">
      <c r="B372" s="117">
        <v>45444</v>
      </c>
      <c r="C372" s="139">
        <v>519.20699999999999</v>
      </c>
      <c r="D372" s="139">
        <v>2903.692</v>
      </c>
      <c r="E372" s="139">
        <v>19.539000000000001</v>
      </c>
      <c r="F372" s="139">
        <v>116.74299999999999</v>
      </c>
      <c r="G372" s="139">
        <v>13.340999999999999</v>
      </c>
      <c r="H372" s="139">
        <v>83.281999999999996</v>
      </c>
      <c r="I372" s="139">
        <v>6.1980000000000004</v>
      </c>
      <c r="J372" s="139">
        <v>33.460999999999999</v>
      </c>
    </row>
    <row r="373" spans="2:10" s="98" customFormat="1" ht="45" hidden="1" customHeight="1" x14ac:dyDescent="0.25">
      <c r="B373" s="116">
        <v>45474</v>
      </c>
      <c r="C373" s="138">
        <v>569.053</v>
      </c>
      <c r="D373" s="138">
        <v>3646.4160000000002</v>
      </c>
      <c r="E373" s="138">
        <v>19.190999999999999</v>
      </c>
      <c r="F373" s="138">
        <v>142.49799999999999</v>
      </c>
      <c r="G373" s="138">
        <v>12.815</v>
      </c>
      <c r="H373" s="138">
        <v>107.398</v>
      </c>
      <c r="I373" s="138">
        <v>6.3760000000000003</v>
      </c>
      <c r="J373" s="138">
        <v>35.1</v>
      </c>
    </row>
    <row r="374" spans="2:10" s="98" customFormat="1" ht="45" hidden="1" customHeight="1" x14ac:dyDescent="0.25">
      <c r="B374" s="117">
        <v>45505</v>
      </c>
      <c r="C374" s="139">
        <v>474.46300000000002</v>
      </c>
      <c r="D374" s="139">
        <v>3242.6480000000001</v>
      </c>
      <c r="E374" s="139">
        <v>13.769</v>
      </c>
      <c r="F374" s="139">
        <v>116.511</v>
      </c>
      <c r="G374" s="139">
        <v>8.8759999999999994</v>
      </c>
      <c r="H374" s="139">
        <v>85.938999999999993</v>
      </c>
      <c r="I374" s="139">
        <v>4.8929999999999998</v>
      </c>
      <c r="J374" s="139">
        <v>30.571999999999999</v>
      </c>
    </row>
    <row r="375" spans="2:10" s="98" customFormat="1" ht="45" hidden="1" customHeight="1" x14ac:dyDescent="0.25">
      <c r="B375" s="116">
        <v>45536</v>
      </c>
      <c r="C375" s="138">
        <v>624.35900000000004</v>
      </c>
      <c r="D375" s="138">
        <v>3525.578</v>
      </c>
      <c r="E375" s="138">
        <v>20.948</v>
      </c>
      <c r="F375" s="138">
        <v>130.292</v>
      </c>
      <c r="G375" s="138">
        <v>14.443</v>
      </c>
      <c r="H375" s="138">
        <v>95.399000000000001</v>
      </c>
      <c r="I375" s="138">
        <v>6.5049999999999999</v>
      </c>
      <c r="J375" s="138">
        <v>34.893000000000001</v>
      </c>
    </row>
    <row r="376" spans="2:10" s="98" customFormat="1" ht="45" hidden="1" customHeight="1" x14ac:dyDescent="0.25">
      <c r="B376" s="117">
        <v>45566</v>
      </c>
      <c r="C376" s="139">
        <v>582.74199999999996</v>
      </c>
      <c r="D376" s="139">
        <v>3606.3919999999998</v>
      </c>
      <c r="E376" s="139">
        <v>18.695</v>
      </c>
      <c r="F376" s="139">
        <v>123.336</v>
      </c>
      <c r="G376" s="139">
        <v>12.744</v>
      </c>
      <c r="H376" s="139">
        <v>87.209000000000003</v>
      </c>
      <c r="I376" s="139">
        <v>5.9509999999999996</v>
      </c>
      <c r="J376" s="139">
        <v>36.127000000000002</v>
      </c>
    </row>
    <row r="377" spans="2:10" s="98" customFormat="1" ht="45" hidden="1" customHeight="1" x14ac:dyDescent="0.25">
      <c r="B377" s="116">
        <v>45597</v>
      </c>
      <c r="C377" s="138">
        <v>450.697</v>
      </c>
      <c r="D377" s="138">
        <v>3046.293459002</v>
      </c>
      <c r="E377" s="138">
        <v>12.988</v>
      </c>
      <c r="F377" s="138">
        <v>82.207256655999998</v>
      </c>
      <c r="G377" s="138">
        <v>8.7110000000000003</v>
      </c>
      <c r="H377" s="138">
        <v>57.943366255000001</v>
      </c>
      <c r="I377" s="138">
        <v>4.2770000000000001</v>
      </c>
      <c r="J377" s="138">
        <v>24.263890401000001</v>
      </c>
    </row>
    <row r="378" spans="2:10" s="98" customFormat="1" ht="39" hidden="1" customHeight="1" x14ac:dyDescent="0.25">
      <c r="B378" s="124">
        <v>45627</v>
      </c>
      <c r="C378" s="140">
        <v>670.11199999999997</v>
      </c>
      <c r="D378" s="140">
        <v>3956.3910000000001</v>
      </c>
      <c r="E378" s="140">
        <v>23.806999999999999</v>
      </c>
      <c r="F378" s="140">
        <v>162.09100000000001</v>
      </c>
      <c r="G378" s="140">
        <v>16.247</v>
      </c>
      <c r="H378" s="140">
        <v>111.63500000000001</v>
      </c>
      <c r="I378" s="140">
        <v>7.56</v>
      </c>
      <c r="J378" s="140">
        <v>50.457000000000001</v>
      </c>
    </row>
    <row r="379" spans="2:10" s="98" customFormat="1" ht="45" customHeight="1" x14ac:dyDescent="0.25">
      <c r="B379" s="113">
        <v>2025</v>
      </c>
      <c r="C379" s="115"/>
      <c r="D379" s="115"/>
      <c r="E379" s="115"/>
      <c r="F379" s="115"/>
      <c r="G379" s="115"/>
      <c r="H379" s="115"/>
      <c r="I379" s="115"/>
      <c r="J379" s="115"/>
    </row>
    <row r="380" spans="2:10" s="98" customFormat="1" ht="45" hidden="1" customHeight="1" x14ac:dyDescent="0.25">
      <c r="B380" s="116">
        <v>45658</v>
      </c>
      <c r="C380" s="138">
        <v>477.16300000000001</v>
      </c>
      <c r="D380" s="138">
        <v>3366.6320000000001</v>
      </c>
      <c r="E380" s="138">
        <v>15.25</v>
      </c>
      <c r="F380" s="138">
        <v>90.613</v>
      </c>
      <c r="G380" s="138">
        <v>9.8640000000000008</v>
      </c>
      <c r="H380" s="138">
        <v>58.006</v>
      </c>
      <c r="I380" s="138">
        <v>5.3860000000000001</v>
      </c>
      <c r="J380" s="138">
        <v>32.606999999999999</v>
      </c>
    </row>
    <row r="381" spans="2:10" s="98" customFormat="1" ht="45" hidden="1" customHeight="1" x14ac:dyDescent="0.25">
      <c r="B381" s="117">
        <v>45689</v>
      </c>
      <c r="C381" s="139">
        <v>464</v>
      </c>
      <c r="D381" s="139">
        <v>3199.1790000000001</v>
      </c>
      <c r="E381" s="139">
        <v>14.417</v>
      </c>
      <c r="F381" s="139">
        <v>82.203000000000003</v>
      </c>
      <c r="G381" s="139">
        <v>9.3550000000000004</v>
      </c>
      <c r="H381" s="139">
        <v>54.12</v>
      </c>
      <c r="I381" s="139">
        <v>5.0620000000000003</v>
      </c>
      <c r="J381" s="139">
        <v>28.082999999999998</v>
      </c>
    </row>
    <row r="382" spans="2:10" s="98" customFormat="1" ht="45" hidden="1" customHeight="1" x14ac:dyDescent="0.25">
      <c r="B382" s="116">
        <v>45717</v>
      </c>
      <c r="C382" s="138">
        <v>491.41399999999999</v>
      </c>
      <c r="D382" s="138">
        <v>3103.3440000000001</v>
      </c>
      <c r="E382" s="138">
        <v>16.361000000000001</v>
      </c>
      <c r="F382" s="138">
        <v>83.900999999999996</v>
      </c>
      <c r="G382" s="138">
        <v>11.244999999999999</v>
      </c>
      <c r="H382" s="138">
        <v>59.082000000000001</v>
      </c>
      <c r="I382" s="138">
        <v>5.1159999999999997</v>
      </c>
      <c r="J382" s="138">
        <v>24.818999999999999</v>
      </c>
    </row>
    <row r="383" spans="2:10" s="98" customFormat="1" ht="45" hidden="1" customHeight="1" x14ac:dyDescent="0.25">
      <c r="B383" s="117">
        <v>45748</v>
      </c>
      <c r="C383" s="139">
        <v>587.77300000000002</v>
      </c>
      <c r="D383" s="139">
        <v>3475.8240000000001</v>
      </c>
      <c r="E383" s="139">
        <v>21.71</v>
      </c>
      <c r="F383" s="139">
        <v>118.807</v>
      </c>
      <c r="G383" s="139">
        <v>15.286</v>
      </c>
      <c r="H383" s="139">
        <v>80.5</v>
      </c>
      <c r="I383" s="139">
        <v>6.4240000000000004</v>
      </c>
      <c r="J383" s="139">
        <v>38.307000000000002</v>
      </c>
    </row>
    <row r="384" spans="2:10" s="98" customFormat="1" ht="45" hidden="1" customHeight="1" x14ac:dyDescent="0.25">
      <c r="B384" s="116">
        <v>45778</v>
      </c>
      <c r="C384" s="138">
        <v>443.15899999999999</v>
      </c>
      <c r="D384" s="138">
        <v>3094.9110000000001</v>
      </c>
      <c r="E384" s="138">
        <v>13.906000000000001</v>
      </c>
      <c r="F384" s="138">
        <v>92.966999999999999</v>
      </c>
      <c r="G384" s="138">
        <v>9.2710000000000008</v>
      </c>
      <c r="H384" s="138">
        <v>61.841999999999999</v>
      </c>
      <c r="I384" s="138">
        <v>4.6349999999999998</v>
      </c>
      <c r="J384" s="138">
        <v>31.125</v>
      </c>
    </row>
    <row r="385" spans="2:10" s="98" customFormat="1" ht="45" hidden="1" customHeight="1" x14ac:dyDescent="0.25">
      <c r="B385" s="117">
        <v>45809</v>
      </c>
      <c r="C385" s="139">
        <v>562.29100000000005</v>
      </c>
      <c r="D385" s="139">
        <v>3347.9538511990099</v>
      </c>
      <c r="E385" s="139">
        <v>21.331</v>
      </c>
      <c r="F385" s="139">
        <v>113.147635163</v>
      </c>
      <c r="G385" s="139">
        <v>14.882</v>
      </c>
      <c r="H385" s="139">
        <v>76.462896934999904</v>
      </c>
      <c r="I385" s="139">
        <v>6.4489999999999998</v>
      </c>
      <c r="J385" s="139">
        <v>36.684738228000001</v>
      </c>
    </row>
    <row r="386" spans="2:10" s="98" customFormat="1" ht="45" hidden="1" customHeight="1" x14ac:dyDescent="0.25">
      <c r="B386" s="116">
        <v>45839</v>
      </c>
      <c r="C386" s="138">
        <v>550.52499999999998</v>
      </c>
      <c r="D386" s="138">
        <v>3675.1015636438497</v>
      </c>
      <c r="E386" s="138">
        <v>17.32</v>
      </c>
      <c r="F386" s="138">
        <v>109.316425315</v>
      </c>
      <c r="G386" s="138">
        <v>11.297000000000001</v>
      </c>
      <c r="H386" s="138">
        <v>74.396206480000004</v>
      </c>
      <c r="I386" s="138">
        <v>6.0229999999999997</v>
      </c>
      <c r="J386" s="138">
        <v>34.920218835</v>
      </c>
    </row>
    <row r="387" spans="2:10" s="98" customFormat="1" ht="45" hidden="1" customHeight="1" x14ac:dyDescent="0.25">
      <c r="B387" s="117">
        <v>45870</v>
      </c>
      <c r="C387" s="139">
        <v>524.726</v>
      </c>
      <c r="D387" s="139">
        <v>3440.9103451299802</v>
      </c>
      <c r="E387" s="139">
        <v>15.59</v>
      </c>
      <c r="F387" s="139">
        <v>84.233553446999991</v>
      </c>
      <c r="G387" s="139">
        <v>10.032</v>
      </c>
      <c r="H387" s="139">
        <v>54.618401288999998</v>
      </c>
      <c r="I387" s="139">
        <v>5.5579999999999998</v>
      </c>
      <c r="J387" s="139">
        <v>29.615152158000001</v>
      </c>
    </row>
    <row r="388" spans="2:10" s="98" customFormat="1" ht="45" customHeight="1" x14ac:dyDescent="0.25">
      <c r="B388" s="116">
        <v>45901</v>
      </c>
      <c r="C388" s="138">
        <v>538.61199999999997</v>
      </c>
      <c r="D388" s="138">
        <v>3440.7264628829798</v>
      </c>
      <c r="E388" s="138">
        <v>16.006</v>
      </c>
      <c r="F388" s="138">
        <v>75.078218352999997</v>
      </c>
      <c r="G388" s="138">
        <v>10.477</v>
      </c>
      <c r="H388" s="138">
        <v>45.943458735</v>
      </c>
      <c r="I388" s="138">
        <v>5.5289999999999999</v>
      </c>
      <c r="J388" s="138">
        <v>29.134759618</v>
      </c>
    </row>
    <row r="389" spans="2:10" s="98" customFormat="1" ht="45" customHeight="1" x14ac:dyDescent="0.25">
      <c r="B389" s="117">
        <v>45931</v>
      </c>
      <c r="C389" s="139">
        <v>515.54200000000003</v>
      </c>
      <c r="D389" s="139">
        <v>3662.40075539299</v>
      </c>
      <c r="E389" s="139">
        <v>15.093999999999999</v>
      </c>
      <c r="F389" s="139">
        <v>79.6907692959999</v>
      </c>
      <c r="G389" s="139">
        <v>9.7349999999999994</v>
      </c>
      <c r="H389" s="139">
        <v>45.179799548999895</v>
      </c>
      <c r="I389" s="139">
        <v>5.359</v>
      </c>
      <c r="J389" s="139">
        <v>34.510969747000004</v>
      </c>
    </row>
    <row r="390" spans="2:10" s="98" customFormat="1" ht="45" customHeight="1" x14ac:dyDescent="0.25">
      <c r="B390" s="116">
        <v>45962</v>
      </c>
      <c r="C390" s="138">
        <v>561.75099999999998</v>
      </c>
      <c r="D390" s="138">
        <v>3299.7691529580202</v>
      </c>
      <c r="E390" s="138">
        <v>17.885000000000002</v>
      </c>
      <c r="F390" s="138">
        <v>88.41867831399999</v>
      </c>
      <c r="G390" s="138">
        <v>11.728</v>
      </c>
      <c r="H390" s="138">
        <v>49.749899273999993</v>
      </c>
      <c r="I390" s="138">
        <v>6.157</v>
      </c>
      <c r="J390" s="138">
        <v>38.668779039999997</v>
      </c>
    </row>
    <row r="391" spans="2:10" s="98" customFormat="1" ht="45" customHeight="1" x14ac:dyDescent="0.25">
      <c r="B391" s="124">
        <v>45992</v>
      </c>
      <c r="C391" s="140">
        <v>570.40300000000002</v>
      </c>
      <c r="D391" s="140">
        <v>3852.7666926110001</v>
      </c>
      <c r="E391" s="140">
        <v>17.716999999999999</v>
      </c>
      <c r="F391" s="140">
        <v>97.825069085999999</v>
      </c>
      <c r="G391" s="140">
        <v>11.698</v>
      </c>
      <c r="H391" s="140">
        <v>64.023532098999993</v>
      </c>
      <c r="I391" s="140">
        <v>6.0190000000000001</v>
      </c>
      <c r="J391" s="140">
        <v>33.801536987000006</v>
      </c>
    </row>
    <row r="392" spans="2:10" s="98" customFormat="1" ht="45" customHeight="1" x14ac:dyDescent="0.25">
      <c r="B392" s="113">
        <v>2026</v>
      </c>
      <c r="C392" s="115"/>
      <c r="D392" s="115"/>
      <c r="E392" s="115"/>
      <c r="F392" s="115"/>
      <c r="G392" s="115"/>
      <c r="H392" s="115"/>
      <c r="I392" s="115"/>
      <c r="J392" s="115"/>
    </row>
    <row r="393" spans="2:10" s="98" customFormat="1" ht="45" customHeight="1" x14ac:dyDescent="0.25">
      <c r="B393" s="116">
        <v>46023</v>
      </c>
      <c r="C393" s="138">
        <v>407.54599999999999</v>
      </c>
      <c r="D393" s="138">
        <v>3072.2910433249799</v>
      </c>
      <c r="E393" s="138">
        <v>11.42</v>
      </c>
      <c r="F393" s="138">
        <v>65.87974303499999</v>
      </c>
      <c r="G393" s="138">
        <v>7.2839999999999998</v>
      </c>
      <c r="H393" s="138">
        <v>37.318611141000005</v>
      </c>
      <c r="I393" s="138">
        <v>4.1360000000000001</v>
      </c>
      <c r="J393" s="138">
        <v>28.561131894000003</v>
      </c>
    </row>
    <row r="394" spans="2:10" s="98" customFormat="1" ht="45" customHeight="1" x14ac:dyDescent="0.25">
      <c r="B394" s="117">
        <v>46054</v>
      </c>
      <c r="C394" s="139">
        <v>479.142</v>
      </c>
      <c r="D394" s="139">
        <v>3234.73158835601</v>
      </c>
      <c r="E394" s="139">
        <v>14.337999999999999</v>
      </c>
      <c r="F394" s="139">
        <v>75.291928909000092</v>
      </c>
      <c r="G394" s="139">
        <v>9.0619999999999994</v>
      </c>
      <c r="H394" s="139">
        <v>43.507966686000103</v>
      </c>
      <c r="I394" s="139">
        <v>5.2759999999999998</v>
      </c>
      <c r="J394" s="139">
        <v>31.783962223</v>
      </c>
    </row>
    <row r="395" spans="2:10" s="98" customFormat="1" ht="45" customHeight="1" x14ac:dyDescent="0.25">
      <c r="B395" s="116">
        <v>46082</v>
      </c>
      <c r="C395" s="138">
        <v>567.45000000000005</v>
      </c>
      <c r="D395" s="138">
        <v>3433.4477750649799</v>
      </c>
      <c r="E395" s="138">
        <v>20.050999999999998</v>
      </c>
      <c r="F395" s="138">
        <v>119.56511464200001</v>
      </c>
      <c r="G395" s="138">
        <v>13.778</v>
      </c>
      <c r="H395" s="138">
        <v>76.0479685050001</v>
      </c>
      <c r="I395" s="138">
        <v>6.2729999999999997</v>
      </c>
      <c r="J395" s="138">
        <v>43.517146137000005</v>
      </c>
    </row>
    <row r="396" spans="2:10" s="98" customFormat="1" ht="45" customHeight="1" x14ac:dyDescent="0.25">
      <c r="B396" s="117">
        <v>46113</v>
      </c>
      <c r="C396" s="139">
        <v>437.846</v>
      </c>
      <c r="D396" s="139">
        <v>3176.8758641130098</v>
      </c>
      <c r="E396" s="139">
        <v>12.432</v>
      </c>
      <c r="F396" s="139">
        <v>72.442051184999897</v>
      </c>
      <c r="G396" s="139">
        <v>7.8929999999999998</v>
      </c>
      <c r="H396" s="139">
        <v>39.978879516999903</v>
      </c>
      <c r="I396" s="139">
        <v>4.5389999999999997</v>
      </c>
      <c r="J396" s="139">
        <v>32.463171668000001</v>
      </c>
    </row>
    <row r="397" spans="2:10" s="98" customFormat="1" ht="45" customHeight="1" x14ac:dyDescent="0.25">
      <c r="B397" s="116">
        <v>46143</v>
      </c>
      <c r="C397" s="138">
        <v>551.81200000000001</v>
      </c>
      <c r="D397" s="138">
        <v>3333.2880763509997</v>
      </c>
      <c r="E397" s="138">
        <v>18.605</v>
      </c>
      <c r="F397" s="138">
        <v>103.59528733800001</v>
      </c>
      <c r="G397" s="138">
        <v>12.414999999999999</v>
      </c>
      <c r="H397" s="138">
        <v>66.921136601000001</v>
      </c>
      <c r="I397" s="138">
        <v>6.19</v>
      </c>
      <c r="J397" s="138">
        <v>36.674150737000005</v>
      </c>
    </row>
    <row r="398" spans="2:10" s="98" customFormat="1" ht="45" customHeight="1" x14ac:dyDescent="0.25">
      <c r="B398" s="117">
        <v>46174</v>
      </c>
      <c r="C398" s="139">
        <v>510.30099999999999</v>
      </c>
      <c r="D398" s="139">
        <v>3475.503113106</v>
      </c>
      <c r="E398" s="139">
        <v>16.143999999999998</v>
      </c>
      <c r="F398" s="139">
        <v>98.923560894999994</v>
      </c>
      <c r="G398" s="139">
        <v>10.759</v>
      </c>
      <c r="H398" s="139">
        <v>57.167587050999998</v>
      </c>
      <c r="I398" s="139">
        <v>5.3849999999999998</v>
      </c>
      <c r="J398" s="139">
        <v>41.755973843999996</v>
      </c>
    </row>
    <row r="399" spans="2:10" s="98" customFormat="1" ht="45" customHeight="1" x14ac:dyDescent="0.25">
      <c r="B399" s="116">
        <v>46204</v>
      </c>
      <c r="C399" s="138">
        <v>489.048</v>
      </c>
      <c r="D399" s="138">
        <v>3663.3394516199901</v>
      </c>
      <c r="E399" s="138">
        <v>13.776</v>
      </c>
      <c r="F399" s="138">
        <v>88.331352697</v>
      </c>
      <c r="G399" s="138">
        <v>8.6989999999999998</v>
      </c>
      <c r="H399" s="138">
        <v>50.8504249920001</v>
      </c>
      <c r="I399" s="138">
        <v>5.077</v>
      </c>
      <c r="J399" s="138">
        <v>37.480927704999999</v>
      </c>
    </row>
    <row r="400" spans="2:10" s="98" customFormat="1" ht="45" customHeight="1" x14ac:dyDescent="0.25">
      <c r="B400" s="117">
        <v>46235</v>
      </c>
      <c r="C400" s="139">
        <v>555.89700000000005</v>
      </c>
      <c r="D400" s="139">
        <v>3811.3793990970203</v>
      </c>
      <c r="E400" s="139">
        <v>16.047000000000001</v>
      </c>
      <c r="F400" s="139">
        <v>114.74064551299999</v>
      </c>
      <c r="G400" s="139">
        <v>9.9689999999999994</v>
      </c>
      <c r="H400" s="139">
        <v>65.205585324000097</v>
      </c>
      <c r="I400" s="139">
        <v>6.0780000000000003</v>
      </c>
      <c r="J400" s="139">
        <v>49.535060189000006</v>
      </c>
    </row>
    <row r="401" spans="2:10" s="98" customFormat="1" ht="45" customHeight="1" x14ac:dyDescent="0.25">
      <c r="B401" s="314">
        <v>46266</v>
      </c>
      <c r="C401" s="320">
        <v>531.79200000000003</v>
      </c>
      <c r="D401" s="320">
        <v>3799.5115613719804</v>
      </c>
      <c r="E401" s="320">
        <v>15.055999999999999</v>
      </c>
      <c r="F401" s="320">
        <v>134.430147283</v>
      </c>
      <c r="G401" s="320">
        <v>9.1980000000000004</v>
      </c>
      <c r="H401" s="320">
        <v>93.354359036999995</v>
      </c>
      <c r="I401" s="320">
        <v>5.8579999999999997</v>
      </c>
      <c r="J401" s="320">
        <v>41.075788246000002</v>
      </c>
    </row>
    <row r="402" spans="2:10" s="98" customFormat="1" ht="9.9499999999999993" customHeight="1" x14ac:dyDescent="0.25">
      <c r="B402" s="277"/>
      <c r="C402" s="280"/>
      <c r="D402" s="280"/>
      <c r="E402" s="280"/>
      <c r="F402" s="280"/>
      <c r="G402" s="280"/>
      <c r="H402" s="280"/>
      <c r="I402" s="280"/>
      <c r="J402" s="280"/>
    </row>
    <row r="403" spans="2:10" s="144" customFormat="1" ht="30" customHeight="1" x14ac:dyDescent="0.25">
      <c r="B403" s="141" t="s">
        <v>93</v>
      </c>
      <c r="C403" s="145"/>
      <c r="D403" s="145"/>
      <c r="E403" s="145"/>
      <c r="F403" s="145"/>
      <c r="G403" s="145"/>
      <c r="H403" s="145"/>
      <c r="I403" s="145"/>
      <c r="J403" s="143" t="s">
        <v>92</v>
      </c>
    </row>
    <row r="404" spans="2:10" s="144" customFormat="1" ht="30" customHeight="1" x14ac:dyDescent="0.25">
      <c r="B404" s="141" t="s">
        <v>94</v>
      </c>
      <c r="C404" s="142"/>
      <c r="D404" s="142"/>
      <c r="E404" s="142"/>
      <c r="F404" s="142"/>
      <c r="G404" s="142"/>
      <c r="H404" s="142"/>
      <c r="I404" s="142"/>
      <c r="J404" s="143" t="s">
        <v>114</v>
      </c>
    </row>
    <row r="405" spans="2:10" s="146" customFormat="1" ht="18.75" x14ac:dyDescent="0.3"/>
    <row r="406" spans="2:10" x14ac:dyDescent="0.25">
      <c r="C406" s="269"/>
      <c r="D406" s="269"/>
      <c r="E406" s="269"/>
      <c r="F406" s="269"/>
      <c r="G406" s="269"/>
      <c r="H406" s="269"/>
      <c r="I406" s="269"/>
      <c r="J406" s="269"/>
    </row>
    <row r="407" spans="2:10" ht="33.75" x14ac:dyDescent="0.5">
      <c r="C407" s="302"/>
      <c r="D407" s="302"/>
      <c r="E407" s="302"/>
      <c r="F407" s="302"/>
      <c r="G407" s="302"/>
      <c r="H407" s="302"/>
      <c r="I407" s="302"/>
      <c r="J407" s="302"/>
    </row>
    <row r="408" spans="2:10" ht="18.75" x14ac:dyDescent="0.3">
      <c r="C408" s="259"/>
      <c r="D408" s="259"/>
      <c r="E408" s="259"/>
      <c r="F408" s="259"/>
      <c r="G408" s="259"/>
      <c r="H408" s="259"/>
      <c r="I408" s="259"/>
      <c r="J408" s="259"/>
    </row>
    <row r="409" spans="2:10" ht="18.75" x14ac:dyDescent="0.3">
      <c r="C409" s="146"/>
      <c r="D409" s="146"/>
      <c r="E409" s="146"/>
      <c r="F409" s="146"/>
      <c r="G409" s="146"/>
      <c r="H409" s="146"/>
      <c r="I409" s="146"/>
      <c r="J409" s="146"/>
    </row>
    <row r="410" spans="2:10" ht="18.75" x14ac:dyDescent="0.3">
      <c r="C410" s="260"/>
      <c r="D410" s="260"/>
      <c r="E410" s="260"/>
      <c r="F410" s="260"/>
      <c r="G410" s="260"/>
      <c r="H410" s="260"/>
      <c r="I410" s="260"/>
      <c r="J410" s="260"/>
    </row>
    <row r="411" spans="2:10" ht="18.75" x14ac:dyDescent="0.3">
      <c r="C411" s="260"/>
      <c r="D411" s="260"/>
      <c r="E411" s="260"/>
      <c r="F411" s="260"/>
      <c r="G411" s="260"/>
      <c r="H411" s="260"/>
      <c r="I411" s="260"/>
      <c r="J411" s="260"/>
    </row>
    <row r="412" spans="2:10" x14ac:dyDescent="0.25">
      <c r="C412" s="83"/>
      <c r="D412" s="83"/>
      <c r="E412" s="83"/>
      <c r="F412" s="83"/>
      <c r="G412" s="83"/>
      <c r="H412" s="83"/>
      <c r="I412" s="83"/>
      <c r="J412" s="83"/>
    </row>
  </sheetData>
  <mergeCells count="16">
    <mergeCell ref="D9:D10"/>
    <mergeCell ref="C9:C10"/>
    <mergeCell ref="E8:F8"/>
    <mergeCell ref="E7:F7"/>
    <mergeCell ref="G8:H8"/>
    <mergeCell ref="G7:H7"/>
    <mergeCell ref="I2:J2"/>
    <mergeCell ref="B2:D2"/>
    <mergeCell ref="I8:J8"/>
    <mergeCell ref="I7:J7"/>
    <mergeCell ref="E6:J6"/>
    <mergeCell ref="C4:I4"/>
    <mergeCell ref="C6:D6"/>
    <mergeCell ref="D7:D8"/>
    <mergeCell ref="C7:C8"/>
    <mergeCell ref="E2:G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U106"/>
  <sheetViews>
    <sheetView rightToLeft="1" zoomScale="55" zoomScaleNormal="55" zoomScalePageLayoutView="40" workbookViewId="0">
      <selection activeCell="B2" sqref="B2:D2"/>
    </sheetView>
  </sheetViews>
  <sheetFormatPr defaultColWidth="9.140625" defaultRowHeight="15.75" x14ac:dyDescent="0.25"/>
  <cols>
    <col min="1" max="1" width="10.7109375" style="1" customWidth="1"/>
    <col min="2" max="2" width="30.7109375" style="1" customWidth="1"/>
    <col min="3" max="10" width="40.7109375" style="1" customWidth="1"/>
    <col min="11" max="12" width="17.42578125" style="3" customWidth="1"/>
    <col min="13" max="13" width="14.85546875" style="3" bestFit="1" customWidth="1"/>
    <col min="14" max="16" width="13.7109375" style="3" customWidth="1"/>
    <col min="17" max="19" width="9.140625" style="3"/>
    <col min="20" max="20" width="12.85546875" style="3" bestFit="1" customWidth="1"/>
    <col min="21" max="16384" width="9.140625" style="1"/>
  </cols>
  <sheetData>
    <row r="1" spans="2:21" s="3" customFormat="1" ht="15" x14ac:dyDescent="0.25">
      <c r="B1" s="100"/>
      <c r="C1" s="100"/>
      <c r="D1" s="100"/>
      <c r="E1" s="100"/>
      <c r="F1" s="100"/>
      <c r="G1" s="100"/>
      <c r="H1" s="100"/>
      <c r="I1" s="100"/>
      <c r="J1" s="100"/>
    </row>
    <row r="2" spans="2:21" s="100" customFormat="1" ht="33" x14ac:dyDescent="0.25">
      <c r="B2" s="339" t="s">
        <v>83</v>
      </c>
      <c r="C2" s="339"/>
      <c r="D2" s="339"/>
      <c r="E2" s="340" t="s">
        <v>61</v>
      </c>
      <c r="F2" s="340"/>
      <c r="G2" s="340"/>
      <c r="H2" s="19"/>
      <c r="I2" s="331" t="s">
        <v>59</v>
      </c>
      <c r="J2" s="331"/>
    </row>
    <row r="3" spans="2:21" s="100" customFormat="1" ht="33" x14ac:dyDescent="0.25">
      <c r="B3" s="242"/>
      <c r="C3" s="242"/>
      <c r="D3" s="242"/>
      <c r="E3" s="92"/>
      <c r="F3" s="271" t="s">
        <v>125</v>
      </c>
      <c r="G3" s="92"/>
      <c r="H3" s="19"/>
      <c r="I3" s="243"/>
      <c r="J3" s="243"/>
    </row>
    <row r="4" spans="2:21" ht="30" x14ac:dyDescent="0.25">
      <c r="B4" s="20"/>
      <c r="C4" s="341" t="s">
        <v>124</v>
      </c>
      <c r="D4" s="341"/>
      <c r="E4" s="341"/>
      <c r="F4" s="341"/>
      <c r="G4" s="341"/>
      <c r="H4" s="341"/>
      <c r="I4" s="341"/>
      <c r="J4" s="244"/>
    </row>
    <row r="5" spans="2:21" ht="25.5" x14ac:dyDescent="0.25">
      <c r="B5" s="153"/>
      <c r="C5" s="155"/>
      <c r="D5" s="155"/>
      <c r="E5" s="155"/>
      <c r="F5" s="155"/>
      <c r="G5" s="155"/>
      <c r="H5" s="155"/>
      <c r="I5" s="155"/>
      <c r="J5" s="154"/>
    </row>
    <row r="6" spans="2:21" ht="130.5" customHeight="1" x14ac:dyDescent="0.25">
      <c r="B6" s="274"/>
      <c r="C6" s="386" t="s">
        <v>5</v>
      </c>
      <c r="D6" s="387"/>
      <c r="E6" s="386" t="s">
        <v>4</v>
      </c>
      <c r="F6" s="388"/>
      <c r="G6" s="389" t="s">
        <v>3</v>
      </c>
      <c r="H6" s="390"/>
      <c r="I6" s="389" t="s">
        <v>2</v>
      </c>
      <c r="J6" s="391"/>
    </row>
    <row r="7" spans="2:21" ht="130.5" customHeight="1" x14ac:dyDescent="0.25">
      <c r="B7" s="23"/>
      <c r="C7" s="39" t="s">
        <v>43</v>
      </c>
      <c r="D7" s="156" t="s">
        <v>44</v>
      </c>
      <c r="E7" s="39" t="s">
        <v>43</v>
      </c>
      <c r="F7" s="273" t="s">
        <v>44</v>
      </c>
      <c r="G7" s="272" t="s">
        <v>43</v>
      </c>
      <c r="H7" s="39" t="s">
        <v>44</v>
      </c>
      <c r="I7" s="156" t="s">
        <v>43</v>
      </c>
      <c r="J7" s="157" t="s">
        <v>44</v>
      </c>
    </row>
    <row r="8" spans="2:21" s="97" customFormat="1" ht="35.1" customHeight="1" x14ac:dyDescent="0.25">
      <c r="B8" s="27" t="s">
        <v>26</v>
      </c>
      <c r="C8" s="22"/>
      <c r="D8" s="22"/>
      <c r="E8" s="21"/>
      <c r="F8" s="22"/>
      <c r="G8" s="21"/>
      <c r="H8" s="22"/>
      <c r="I8" s="21"/>
      <c r="J8" s="22"/>
      <c r="K8" s="100"/>
      <c r="L8" s="100"/>
      <c r="M8" s="100"/>
      <c r="N8" s="100"/>
      <c r="O8" s="100"/>
      <c r="P8" s="100"/>
      <c r="Q8" s="100"/>
      <c r="R8" s="100"/>
      <c r="S8" s="100"/>
      <c r="T8" s="100"/>
    </row>
    <row r="9" spans="2:21" s="158" customFormat="1" ht="35.1" hidden="1" customHeight="1" x14ac:dyDescent="0.25">
      <c r="B9" s="103">
        <v>2018</v>
      </c>
      <c r="C9" s="104">
        <v>286484</v>
      </c>
      <c r="D9" s="104">
        <v>993887</v>
      </c>
      <c r="E9" s="184">
        <v>34346</v>
      </c>
      <c r="F9" s="104">
        <v>55152</v>
      </c>
      <c r="G9" s="184">
        <v>4005</v>
      </c>
      <c r="H9" s="104">
        <v>3197</v>
      </c>
      <c r="I9" s="184">
        <v>524</v>
      </c>
      <c r="J9" s="104">
        <v>116</v>
      </c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2:21" s="158" customFormat="1" ht="35.1" hidden="1" customHeight="1" x14ac:dyDescent="0.25">
      <c r="B10" s="105">
        <v>2019</v>
      </c>
      <c r="C10" s="106">
        <v>284923</v>
      </c>
      <c r="D10" s="112">
        <v>828154</v>
      </c>
      <c r="E10" s="106">
        <v>34928</v>
      </c>
      <c r="F10" s="112">
        <v>70412</v>
      </c>
      <c r="G10" s="106">
        <v>4014</v>
      </c>
      <c r="H10" s="112">
        <v>1941</v>
      </c>
      <c r="I10" s="106">
        <v>496</v>
      </c>
      <c r="J10" s="112">
        <v>107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2:21" s="158" customFormat="1" ht="35.1" hidden="1" customHeight="1" x14ac:dyDescent="0.25">
      <c r="B11" s="103">
        <v>2020</v>
      </c>
      <c r="C11" s="104">
        <v>307773</v>
      </c>
      <c r="D11" s="270">
        <v>1148613</v>
      </c>
      <c r="E11" s="109">
        <v>31813</v>
      </c>
      <c r="F11" s="270">
        <v>57253</v>
      </c>
      <c r="G11" s="109">
        <v>3592</v>
      </c>
      <c r="H11" s="270">
        <v>2268.0000004000003</v>
      </c>
      <c r="I11" s="109">
        <v>403</v>
      </c>
      <c r="J11" s="270">
        <v>54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2:21" s="158" customFormat="1" ht="35.1" customHeight="1" x14ac:dyDescent="0.25">
      <c r="B12" s="105">
        <v>2021</v>
      </c>
      <c r="C12" s="106">
        <v>335863</v>
      </c>
      <c r="D12" s="112">
        <v>1519978</v>
      </c>
      <c r="E12" s="106">
        <v>33685</v>
      </c>
      <c r="F12" s="112">
        <v>61780</v>
      </c>
      <c r="G12" s="106">
        <v>3835</v>
      </c>
      <c r="H12" s="112">
        <v>2146.139390750001</v>
      </c>
      <c r="I12" s="110">
        <v>465</v>
      </c>
      <c r="J12" s="112">
        <v>231.97432737000003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2:21" s="158" customFormat="1" ht="35.1" customHeight="1" x14ac:dyDescent="0.25">
      <c r="B13" s="103">
        <v>2022</v>
      </c>
      <c r="C13" s="104">
        <v>408161</v>
      </c>
      <c r="D13" s="270">
        <v>1874817.340487703</v>
      </c>
      <c r="E13" s="104">
        <v>36552</v>
      </c>
      <c r="F13" s="270">
        <v>79160.373321620005</v>
      </c>
      <c r="G13" s="104">
        <v>4446</v>
      </c>
      <c r="H13" s="270">
        <v>2906.2698872300007</v>
      </c>
      <c r="I13" s="104">
        <v>758</v>
      </c>
      <c r="J13" s="270">
        <v>206.18826427000002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2:21" s="158" customFormat="1" ht="35.1" customHeight="1" x14ac:dyDescent="0.25">
      <c r="B14" s="105">
        <v>2023</v>
      </c>
      <c r="C14" s="106">
        <v>485976</v>
      </c>
      <c r="D14" s="112">
        <v>1778399.03165696</v>
      </c>
      <c r="E14" s="106">
        <v>40682</v>
      </c>
      <c r="F14" s="112">
        <v>78085.029202319987</v>
      </c>
      <c r="G14" s="106">
        <v>4393</v>
      </c>
      <c r="H14" s="112">
        <v>1962.9231227</v>
      </c>
      <c r="I14" s="110">
        <v>647</v>
      </c>
      <c r="J14" s="112">
        <v>360.50964289000001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2:21" s="158" customFormat="1" ht="35.1" customHeight="1" x14ac:dyDescent="0.25">
      <c r="B15" s="103">
        <v>2024</v>
      </c>
      <c r="C15" s="104">
        <v>516301</v>
      </c>
      <c r="D15" s="270">
        <v>2177361.72597697</v>
      </c>
      <c r="E15" s="104">
        <v>46149</v>
      </c>
      <c r="F15" s="270">
        <v>80653.378252160008</v>
      </c>
      <c r="G15" s="104">
        <v>4854</v>
      </c>
      <c r="H15" s="270">
        <v>1909.0016623899996</v>
      </c>
      <c r="I15" s="104">
        <v>699</v>
      </c>
      <c r="J15" s="270">
        <v>496.53043427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2:21" s="158" customFormat="1" ht="35.1" customHeight="1" x14ac:dyDescent="0.25">
      <c r="B16" s="105">
        <v>2025</v>
      </c>
      <c r="C16" s="106">
        <v>563186</v>
      </c>
      <c r="D16" s="112">
        <v>2537703.9270332041</v>
      </c>
      <c r="E16" s="106">
        <v>46316</v>
      </c>
      <c r="F16" s="112">
        <v>96991.860011090001</v>
      </c>
      <c r="G16" s="106">
        <v>5278</v>
      </c>
      <c r="H16" s="112">
        <v>2380.7972647500001</v>
      </c>
      <c r="I16" s="110">
        <v>651</v>
      </c>
      <c r="J16" s="112">
        <v>145.03027734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2:20" s="158" customFormat="1" ht="35.1" hidden="1" customHeight="1" x14ac:dyDescent="0.25">
      <c r="B17" s="113">
        <v>2021</v>
      </c>
      <c r="C17" s="113"/>
      <c r="D17" s="115"/>
      <c r="E17" s="113"/>
      <c r="F17" s="115"/>
      <c r="G17" s="113"/>
      <c r="H17" s="115"/>
      <c r="I17" s="113"/>
      <c r="J17" s="192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2:20" s="158" customFormat="1" ht="35.1" hidden="1" customHeight="1" x14ac:dyDescent="0.25">
      <c r="B18" s="116">
        <v>44197</v>
      </c>
      <c r="C18" s="104">
        <v>24316</v>
      </c>
      <c r="D18" s="270">
        <v>125910.5976029265</v>
      </c>
      <c r="E18" s="104">
        <v>2555</v>
      </c>
      <c r="F18" s="270">
        <v>5437.6530802899997</v>
      </c>
      <c r="G18" s="104">
        <v>274</v>
      </c>
      <c r="H18" s="270">
        <v>212.03014078000004</v>
      </c>
      <c r="I18" s="104">
        <v>35</v>
      </c>
      <c r="J18" s="270">
        <v>7.2910513099999985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2:20" s="158" customFormat="1" ht="35.1" hidden="1" customHeight="1" x14ac:dyDescent="0.25">
      <c r="B19" s="117">
        <v>44228</v>
      </c>
      <c r="C19" s="106">
        <v>23395</v>
      </c>
      <c r="D19" s="112">
        <v>108879.10113340001</v>
      </c>
      <c r="E19" s="106">
        <v>2384</v>
      </c>
      <c r="F19" s="112">
        <v>4813.4801950399997</v>
      </c>
      <c r="G19" s="106">
        <v>286</v>
      </c>
      <c r="H19" s="112">
        <v>111.07766330000003</v>
      </c>
      <c r="I19" s="106">
        <v>24</v>
      </c>
      <c r="J19" s="112">
        <v>30.864943059999998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2:20" s="158" customFormat="1" ht="35.1" hidden="1" customHeight="1" x14ac:dyDescent="0.25">
      <c r="B20" s="116">
        <v>44256</v>
      </c>
      <c r="C20" s="104">
        <v>29112</v>
      </c>
      <c r="D20" s="270">
        <v>136434.64579127199</v>
      </c>
      <c r="E20" s="104">
        <v>2742</v>
      </c>
      <c r="F20" s="270">
        <v>4678.7643418500002</v>
      </c>
      <c r="G20" s="104">
        <v>353</v>
      </c>
      <c r="H20" s="270">
        <v>192.04182127999997</v>
      </c>
      <c r="I20" s="104">
        <v>39</v>
      </c>
      <c r="J20" s="270">
        <v>13.862031809999996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2:20" s="158" customFormat="1" ht="35.1" hidden="1" customHeight="1" x14ac:dyDescent="0.25">
      <c r="B21" s="117">
        <v>44287</v>
      </c>
      <c r="C21" s="106">
        <v>25937</v>
      </c>
      <c r="D21" s="112">
        <v>114125.10659246205</v>
      </c>
      <c r="E21" s="106">
        <v>2499</v>
      </c>
      <c r="F21" s="112">
        <v>5342.4271406500002</v>
      </c>
      <c r="G21" s="106">
        <v>287</v>
      </c>
      <c r="H21" s="112">
        <v>190.61959851999998</v>
      </c>
      <c r="I21" s="106">
        <v>20</v>
      </c>
      <c r="J21" s="112">
        <v>1.21562799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2:20" s="158" customFormat="1" ht="35.1" hidden="1" customHeight="1" x14ac:dyDescent="0.25">
      <c r="B22" s="116">
        <v>44317</v>
      </c>
      <c r="C22" s="104">
        <v>26869</v>
      </c>
      <c r="D22" s="270">
        <v>94590.817962863017</v>
      </c>
      <c r="E22" s="104">
        <v>2379</v>
      </c>
      <c r="F22" s="270">
        <v>3758.3666346399996</v>
      </c>
      <c r="G22" s="104">
        <v>267</v>
      </c>
      <c r="H22" s="270">
        <v>163.98260998000003</v>
      </c>
      <c r="I22" s="104">
        <v>43</v>
      </c>
      <c r="J22" s="270">
        <v>36.404958880000002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2:20" s="158" customFormat="1" ht="35.1" hidden="1" customHeight="1" x14ac:dyDescent="0.25">
      <c r="B23" s="117">
        <v>44348</v>
      </c>
      <c r="C23" s="106">
        <v>28239</v>
      </c>
      <c r="D23" s="112">
        <v>123678.30789772398</v>
      </c>
      <c r="E23" s="106">
        <v>3130</v>
      </c>
      <c r="F23" s="112">
        <v>5543.4672091799994</v>
      </c>
      <c r="G23" s="106">
        <v>334</v>
      </c>
      <c r="H23" s="112">
        <v>223.22112511999998</v>
      </c>
      <c r="I23" s="106">
        <v>28</v>
      </c>
      <c r="J23" s="112">
        <v>9.0824964099999974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2:20" s="158" customFormat="1" ht="35.1" hidden="1" customHeight="1" x14ac:dyDescent="0.25">
      <c r="B24" s="116">
        <v>44378</v>
      </c>
      <c r="C24" s="104">
        <v>25622</v>
      </c>
      <c r="D24" s="270">
        <v>99596.066893632029</v>
      </c>
      <c r="E24" s="104">
        <v>2327</v>
      </c>
      <c r="F24" s="270">
        <v>4837.826804360001</v>
      </c>
      <c r="G24" s="104">
        <v>251</v>
      </c>
      <c r="H24" s="270">
        <v>144.75598669000007</v>
      </c>
      <c r="I24" s="104">
        <v>34</v>
      </c>
      <c r="J24" s="270">
        <v>12.13777193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2:20" s="158" customFormat="1" ht="35.1" hidden="1" customHeight="1" x14ac:dyDescent="0.25">
      <c r="B25" s="117">
        <v>44409</v>
      </c>
      <c r="C25" s="106">
        <v>30257</v>
      </c>
      <c r="D25" s="112">
        <v>138187.53783982602</v>
      </c>
      <c r="E25" s="106">
        <v>3143</v>
      </c>
      <c r="F25" s="112">
        <v>5881.2914606799995</v>
      </c>
      <c r="G25" s="106">
        <v>329</v>
      </c>
      <c r="H25" s="112">
        <v>133.69130774000001</v>
      </c>
      <c r="I25" s="106">
        <v>36</v>
      </c>
      <c r="J25" s="112">
        <v>20.549356060000001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2:20" s="158" customFormat="1" ht="35.1" hidden="1" customHeight="1" x14ac:dyDescent="0.25">
      <c r="B26" s="116">
        <v>44440</v>
      </c>
      <c r="C26" s="104">
        <v>30184</v>
      </c>
      <c r="D26" s="270">
        <v>144201.24524642402</v>
      </c>
      <c r="E26" s="104">
        <v>3184</v>
      </c>
      <c r="F26" s="270">
        <v>5074.5969362999995</v>
      </c>
      <c r="G26" s="104">
        <v>340</v>
      </c>
      <c r="H26" s="270">
        <v>175.57374052</v>
      </c>
      <c r="I26" s="104">
        <v>45</v>
      </c>
      <c r="J26" s="270">
        <v>18.540199789999999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2:20" s="158" customFormat="1" ht="35.1" hidden="1" customHeight="1" x14ac:dyDescent="0.25">
      <c r="B27" s="117">
        <v>44470</v>
      </c>
      <c r="C27" s="106">
        <v>29213</v>
      </c>
      <c r="D27" s="112">
        <v>131673.11290078601</v>
      </c>
      <c r="E27" s="106">
        <v>2870</v>
      </c>
      <c r="F27" s="112">
        <v>5521.1004932900005</v>
      </c>
      <c r="G27" s="106">
        <v>319</v>
      </c>
      <c r="H27" s="112">
        <v>217.20280804999999</v>
      </c>
      <c r="I27" s="106">
        <v>36</v>
      </c>
      <c r="J27" s="112">
        <v>11.78638679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2:20" s="158" customFormat="1" ht="35.1" hidden="1" customHeight="1" x14ac:dyDescent="0.25">
      <c r="B28" s="116">
        <v>44501</v>
      </c>
      <c r="C28" s="104">
        <v>30914</v>
      </c>
      <c r="D28" s="270">
        <v>146267.51528449895</v>
      </c>
      <c r="E28" s="104">
        <v>3088</v>
      </c>
      <c r="F28" s="270">
        <v>4894.1977807900012</v>
      </c>
      <c r="G28" s="104">
        <v>397</v>
      </c>
      <c r="H28" s="270">
        <v>137.17175735000001</v>
      </c>
      <c r="I28" s="104">
        <v>60</v>
      </c>
      <c r="J28" s="270">
        <v>37.456596189999999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2:20" s="158" customFormat="1" ht="35.1" hidden="1" customHeight="1" x14ac:dyDescent="0.25">
      <c r="B29" s="117">
        <v>44531</v>
      </c>
      <c r="C29" s="106">
        <v>31805</v>
      </c>
      <c r="D29" s="112">
        <v>156433.94485418499</v>
      </c>
      <c r="E29" s="106">
        <v>3384</v>
      </c>
      <c r="F29" s="112">
        <v>5996.8279229900008</v>
      </c>
      <c r="G29" s="106">
        <v>398</v>
      </c>
      <c r="H29" s="112">
        <v>244.77083141999995</v>
      </c>
      <c r="I29" s="106">
        <v>65</v>
      </c>
      <c r="J29" s="112">
        <v>32.78290715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2:20" s="158" customFormat="1" ht="35.1" hidden="1" customHeight="1" x14ac:dyDescent="0.25">
      <c r="B30" s="113">
        <v>2022</v>
      </c>
      <c r="C30" s="113"/>
      <c r="D30" s="115"/>
      <c r="E30" s="113"/>
      <c r="F30" s="115"/>
      <c r="G30" s="113"/>
      <c r="H30" s="115"/>
      <c r="I30" s="113"/>
      <c r="J30" s="192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2:20" s="158" customFormat="1" ht="35.1" hidden="1" customHeight="1" x14ac:dyDescent="0.25">
      <c r="B31" s="116">
        <v>44562</v>
      </c>
      <c r="C31" s="104">
        <v>29805</v>
      </c>
      <c r="D31" s="270">
        <v>166861.32149410195</v>
      </c>
      <c r="E31" s="104">
        <v>2748</v>
      </c>
      <c r="F31" s="270">
        <v>6236.3479639400002</v>
      </c>
      <c r="G31" s="104">
        <v>281</v>
      </c>
      <c r="H31" s="270">
        <v>216.23075580000005</v>
      </c>
      <c r="I31" s="104">
        <v>34</v>
      </c>
      <c r="J31" s="270">
        <v>10.869039230000002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2:20" s="158" customFormat="1" ht="35.1" hidden="1" customHeight="1" x14ac:dyDescent="0.25">
      <c r="B32" s="117">
        <v>44593</v>
      </c>
      <c r="C32" s="106">
        <v>28318</v>
      </c>
      <c r="D32" s="112">
        <v>158908.59456999702</v>
      </c>
      <c r="E32" s="106">
        <v>2971</v>
      </c>
      <c r="F32" s="112">
        <v>5883.0809932000011</v>
      </c>
      <c r="G32" s="106">
        <v>328</v>
      </c>
      <c r="H32" s="112">
        <v>142.86760470000002</v>
      </c>
      <c r="I32" s="106">
        <v>23</v>
      </c>
      <c r="J32" s="112">
        <v>7.7444637500000004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2:20" s="158" customFormat="1" ht="35.1" hidden="1" customHeight="1" x14ac:dyDescent="0.25">
      <c r="B33" s="116">
        <v>44621</v>
      </c>
      <c r="C33" s="104">
        <v>35349</v>
      </c>
      <c r="D33" s="270">
        <v>171026.78896106899</v>
      </c>
      <c r="E33" s="104">
        <v>3517</v>
      </c>
      <c r="F33" s="270">
        <v>7318.7901258800011</v>
      </c>
      <c r="G33" s="104">
        <v>396</v>
      </c>
      <c r="H33" s="270">
        <v>201.76051287000001</v>
      </c>
      <c r="I33" s="104">
        <v>66</v>
      </c>
      <c r="J33" s="270">
        <v>15.000275930000003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2:20" s="158" customFormat="1" ht="35.1" hidden="1" customHeight="1" x14ac:dyDescent="0.25">
      <c r="B34" s="117">
        <v>44652</v>
      </c>
      <c r="C34" s="106">
        <v>33468</v>
      </c>
      <c r="D34" s="112">
        <v>153457.09231624004</v>
      </c>
      <c r="E34" s="106">
        <v>3025</v>
      </c>
      <c r="F34" s="112">
        <v>6949.2958022999992</v>
      </c>
      <c r="G34" s="106">
        <v>367</v>
      </c>
      <c r="H34" s="112">
        <v>211.8244340900001</v>
      </c>
      <c r="I34" s="106">
        <v>45</v>
      </c>
      <c r="J34" s="112">
        <v>16.889743130000003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2:20" s="158" customFormat="1" ht="35.1" hidden="1" customHeight="1" x14ac:dyDescent="0.25">
      <c r="B35" s="116">
        <v>44682</v>
      </c>
      <c r="C35" s="104">
        <v>30822</v>
      </c>
      <c r="D35" s="270">
        <v>130186.37984277299</v>
      </c>
      <c r="E35" s="104">
        <v>2764</v>
      </c>
      <c r="F35" s="270">
        <v>6144.26787221</v>
      </c>
      <c r="G35" s="104">
        <v>336</v>
      </c>
      <c r="H35" s="270">
        <v>224.10613724000001</v>
      </c>
      <c r="I35" s="104">
        <v>73</v>
      </c>
      <c r="J35" s="270">
        <v>13.507340850000002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2:20" s="158" customFormat="1" ht="35.1" hidden="1" customHeight="1" x14ac:dyDescent="0.25">
      <c r="B36" s="117">
        <v>44713</v>
      </c>
      <c r="C36" s="106">
        <v>36136</v>
      </c>
      <c r="D36" s="112">
        <v>165671.14750557294</v>
      </c>
      <c r="E36" s="106">
        <v>3258</v>
      </c>
      <c r="F36" s="112">
        <v>6292.1990987899981</v>
      </c>
      <c r="G36" s="106">
        <v>380</v>
      </c>
      <c r="H36" s="112">
        <v>265.59484347</v>
      </c>
      <c r="I36" s="106">
        <v>87</v>
      </c>
      <c r="J36" s="112">
        <v>15.69110008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2:20" s="158" customFormat="1" ht="35.1" hidden="1" customHeight="1" x14ac:dyDescent="0.25">
      <c r="B37" s="116">
        <v>44743</v>
      </c>
      <c r="C37" s="104">
        <v>33728</v>
      </c>
      <c r="D37" s="270">
        <v>128184.04987536</v>
      </c>
      <c r="E37" s="104">
        <v>2497</v>
      </c>
      <c r="F37" s="270">
        <v>6848.8120605099984</v>
      </c>
      <c r="G37" s="104">
        <v>286</v>
      </c>
      <c r="H37" s="270">
        <v>249.50926315000001</v>
      </c>
      <c r="I37" s="104">
        <v>83</v>
      </c>
      <c r="J37" s="270">
        <v>17.755886910000005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2:20" s="158" customFormat="1" ht="35.1" hidden="1" customHeight="1" x14ac:dyDescent="0.25">
      <c r="B38" s="117">
        <v>44774</v>
      </c>
      <c r="C38" s="106">
        <v>37470</v>
      </c>
      <c r="D38" s="112">
        <v>165065.88304346902</v>
      </c>
      <c r="E38" s="106">
        <v>3374</v>
      </c>
      <c r="F38" s="112">
        <v>6454.9072359999991</v>
      </c>
      <c r="G38" s="106">
        <v>363</v>
      </c>
      <c r="H38" s="112">
        <v>338.68377321999998</v>
      </c>
      <c r="I38" s="106">
        <v>79</v>
      </c>
      <c r="J38" s="112">
        <v>13.312642140000003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2:20" s="158" customFormat="1" ht="35.1" hidden="1" customHeight="1" x14ac:dyDescent="0.25">
      <c r="B39" s="116">
        <v>44805</v>
      </c>
      <c r="C39" s="104">
        <v>34128</v>
      </c>
      <c r="D39" s="270">
        <v>161585.65111283402</v>
      </c>
      <c r="E39" s="104">
        <v>3101</v>
      </c>
      <c r="F39" s="270">
        <v>6153.6269837999998</v>
      </c>
      <c r="G39" s="104">
        <v>566</v>
      </c>
      <c r="H39" s="270">
        <v>464.60385932000014</v>
      </c>
      <c r="I39" s="104">
        <v>110</v>
      </c>
      <c r="J39" s="270">
        <v>39.656898339999998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2:20" s="158" customFormat="1" ht="35.1" hidden="1" customHeight="1" x14ac:dyDescent="0.25">
      <c r="B40" s="117">
        <v>44835</v>
      </c>
      <c r="C40" s="106">
        <v>36991</v>
      </c>
      <c r="D40" s="112">
        <v>168518.04680080395</v>
      </c>
      <c r="E40" s="106">
        <v>3168</v>
      </c>
      <c r="F40" s="112">
        <v>6941.2298219699996</v>
      </c>
      <c r="G40" s="106">
        <v>361</v>
      </c>
      <c r="H40" s="112">
        <v>195.10934066999997</v>
      </c>
      <c r="I40" s="106">
        <v>54</v>
      </c>
      <c r="J40" s="112">
        <v>22.45310121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2:20" s="158" customFormat="1" ht="35.1" hidden="1" customHeight="1" x14ac:dyDescent="0.25">
      <c r="B41" s="116">
        <v>44866</v>
      </c>
      <c r="C41" s="104">
        <v>35903</v>
      </c>
      <c r="D41" s="270">
        <v>157401.76537531399</v>
      </c>
      <c r="E41" s="104">
        <v>3043</v>
      </c>
      <c r="F41" s="270">
        <v>6002.0350071299999</v>
      </c>
      <c r="G41" s="104">
        <v>339</v>
      </c>
      <c r="H41" s="270">
        <v>188.57758605999996</v>
      </c>
      <c r="I41" s="104">
        <v>60</v>
      </c>
      <c r="J41" s="270">
        <v>20.008719920000001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2:20" s="158" customFormat="1" ht="35.1" hidden="1" customHeight="1" x14ac:dyDescent="0.25">
      <c r="B42" s="117">
        <v>44896</v>
      </c>
      <c r="C42" s="106">
        <v>36043</v>
      </c>
      <c r="D42" s="112">
        <v>147950.61959016803</v>
      </c>
      <c r="E42" s="106">
        <v>3086</v>
      </c>
      <c r="F42" s="112">
        <v>7935.7803558900014</v>
      </c>
      <c r="G42" s="106">
        <v>443</v>
      </c>
      <c r="H42" s="112">
        <v>207.40177664000004</v>
      </c>
      <c r="I42" s="106">
        <v>44</v>
      </c>
      <c r="J42" s="112">
        <v>13.299052779999998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2:20" s="158" customFormat="1" ht="35.1" hidden="1" customHeight="1" x14ac:dyDescent="0.25">
      <c r="B43" s="113">
        <v>2023</v>
      </c>
      <c r="C43" s="113"/>
      <c r="D43" s="115"/>
      <c r="E43" s="113"/>
      <c r="F43" s="115"/>
      <c r="G43" s="113"/>
      <c r="H43" s="115"/>
      <c r="I43" s="113"/>
      <c r="J43" s="192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2:20" s="158" customFormat="1" ht="35.1" hidden="1" customHeight="1" x14ac:dyDescent="0.25">
      <c r="B44" s="116">
        <v>44927</v>
      </c>
      <c r="C44" s="104">
        <v>38145</v>
      </c>
      <c r="D44" s="270">
        <v>161659.455946848</v>
      </c>
      <c r="E44" s="104">
        <v>3224</v>
      </c>
      <c r="F44" s="270">
        <v>5840.9561692500001</v>
      </c>
      <c r="G44" s="104">
        <v>354</v>
      </c>
      <c r="H44" s="270">
        <v>208.69629237999999</v>
      </c>
      <c r="I44" s="104">
        <v>45</v>
      </c>
      <c r="J44" s="270">
        <v>23.213368299999996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2:20" s="158" customFormat="1" ht="35.1" hidden="1" customHeight="1" x14ac:dyDescent="0.25">
      <c r="B45" s="117">
        <v>44958</v>
      </c>
      <c r="C45" s="106">
        <v>34356</v>
      </c>
      <c r="D45" s="112">
        <v>142165.595056858</v>
      </c>
      <c r="E45" s="106">
        <v>2923</v>
      </c>
      <c r="F45" s="112">
        <v>5357.6770377399998</v>
      </c>
      <c r="G45" s="106">
        <v>318</v>
      </c>
      <c r="H45" s="112">
        <v>198.28894653</v>
      </c>
      <c r="I45" s="106">
        <v>40</v>
      </c>
      <c r="J45" s="112">
        <v>16.209715899999999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2:20" s="158" customFormat="1" ht="35.1" hidden="1" customHeight="1" x14ac:dyDescent="0.25">
      <c r="B46" s="116">
        <v>44986</v>
      </c>
      <c r="C46" s="104">
        <v>42018</v>
      </c>
      <c r="D46" s="270">
        <v>157059.59098439201</v>
      </c>
      <c r="E46" s="104">
        <v>3370</v>
      </c>
      <c r="F46" s="270">
        <v>7700.6573908400005</v>
      </c>
      <c r="G46" s="104">
        <v>403</v>
      </c>
      <c r="H46" s="270">
        <v>193.82422748000002</v>
      </c>
      <c r="I46" s="104">
        <v>49</v>
      </c>
      <c r="J46" s="270">
        <v>9.5592226299999989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2:20" s="158" customFormat="1" ht="35.1" hidden="1" customHeight="1" x14ac:dyDescent="0.25">
      <c r="B47" s="117">
        <v>45017</v>
      </c>
      <c r="C47" s="106">
        <v>35387</v>
      </c>
      <c r="D47" s="112">
        <v>113319.013247597</v>
      </c>
      <c r="E47" s="106">
        <v>2799</v>
      </c>
      <c r="F47" s="112">
        <v>5662.6383181499996</v>
      </c>
      <c r="G47" s="106">
        <v>297</v>
      </c>
      <c r="H47" s="112">
        <v>224.20919860000001</v>
      </c>
      <c r="I47" s="106">
        <v>35</v>
      </c>
      <c r="J47" s="112">
        <v>5.9269673200000002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2:20" s="158" customFormat="1" ht="35.1" hidden="1" customHeight="1" x14ac:dyDescent="0.25">
      <c r="B48" s="116">
        <v>45047</v>
      </c>
      <c r="C48" s="104">
        <v>43625</v>
      </c>
      <c r="D48" s="270">
        <v>136758.03984035799</v>
      </c>
      <c r="E48" s="104">
        <v>3835</v>
      </c>
      <c r="F48" s="270">
        <v>6722.9715034300007</v>
      </c>
      <c r="G48" s="104">
        <v>392</v>
      </c>
      <c r="H48" s="270">
        <v>174.96414262000002</v>
      </c>
      <c r="I48" s="104">
        <v>58</v>
      </c>
      <c r="J48" s="270">
        <v>21.43692343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2:20" s="158" customFormat="1" ht="35.1" hidden="1" customHeight="1" x14ac:dyDescent="0.25">
      <c r="B49" s="117">
        <v>45078</v>
      </c>
      <c r="C49" s="106">
        <v>36873</v>
      </c>
      <c r="D49" s="112">
        <v>113271.04766183</v>
      </c>
      <c r="E49" s="106">
        <v>3120</v>
      </c>
      <c r="F49" s="112">
        <v>7095.3440521499997</v>
      </c>
      <c r="G49" s="106">
        <v>327</v>
      </c>
      <c r="H49" s="112">
        <v>103.19247859999999</v>
      </c>
      <c r="I49" s="106">
        <v>55</v>
      </c>
      <c r="J49" s="112">
        <v>53.005597449999996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2:20" s="158" customFormat="1" ht="35.1" hidden="1" customHeight="1" x14ac:dyDescent="0.25">
      <c r="B50" s="116">
        <v>45108</v>
      </c>
      <c r="C50" s="104">
        <v>44113</v>
      </c>
      <c r="D50" s="270">
        <v>138670.941817068</v>
      </c>
      <c r="E50" s="104">
        <v>3590</v>
      </c>
      <c r="F50" s="270">
        <v>6862.5885945800001</v>
      </c>
      <c r="G50" s="104">
        <v>367</v>
      </c>
      <c r="H50" s="270">
        <v>142.71880742999997</v>
      </c>
      <c r="I50" s="104">
        <v>53</v>
      </c>
      <c r="J50" s="270">
        <v>44.352419950000005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2:20" s="158" customFormat="1" ht="35.1" hidden="1" customHeight="1" x14ac:dyDescent="0.25">
      <c r="B51" s="117">
        <v>45139</v>
      </c>
      <c r="C51" s="106">
        <v>45247</v>
      </c>
      <c r="D51" s="112">
        <v>157368.34068319801</v>
      </c>
      <c r="E51" s="106">
        <v>3727</v>
      </c>
      <c r="F51" s="112">
        <v>6119.2622402400002</v>
      </c>
      <c r="G51" s="106">
        <v>455</v>
      </c>
      <c r="H51" s="112">
        <v>215.79324846000003</v>
      </c>
      <c r="I51" s="106">
        <v>86</v>
      </c>
      <c r="J51" s="112">
        <v>62.140108989999995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2:20" s="158" customFormat="1" ht="35.1" hidden="1" customHeight="1" x14ac:dyDescent="0.25">
      <c r="B52" s="116">
        <v>45170</v>
      </c>
      <c r="C52" s="104">
        <v>36235</v>
      </c>
      <c r="D52" s="270">
        <v>143026.83969234698</v>
      </c>
      <c r="E52" s="104">
        <v>3348</v>
      </c>
      <c r="F52" s="270">
        <v>7136.6144487499996</v>
      </c>
      <c r="G52" s="104">
        <v>374</v>
      </c>
      <c r="H52" s="270">
        <v>121.7875695</v>
      </c>
      <c r="I52" s="104">
        <v>66</v>
      </c>
      <c r="J52" s="270">
        <v>13.928552160000001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2:20" s="158" customFormat="1" ht="35.1" hidden="1" customHeight="1" x14ac:dyDescent="0.25">
      <c r="B53" s="117">
        <v>45200</v>
      </c>
      <c r="C53" s="106">
        <v>45810</v>
      </c>
      <c r="D53" s="112">
        <v>181457.31878841799</v>
      </c>
      <c r="E53" s="106">
        <v>3696</v>
      </c>
      <c r="F53" s="112">
        <v>8084.7624638399993</v>
      </c>
      <c r="G53" s="106">
        <v>366</v>
      </c>
      <c r="H53" s="112">
        <v>108.81625191999998</v>
      </c>
      <c r="I53" s="106">
        <v>62</v>
      </c>
      <c r="J53" s="112">
        <v>35.736709220000002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2:20" s="158" customFormat="1" ht="35.1" hidden="1" customHeight="1" x14ac:dyDescent="0.25">
      <c r="B54" s="116">
        <v>45231</v>
      </c>
      <c r="C54" s="104">
        <v>41879</v>
      </c>
      <c r="D54" s="270">
        <v>173862.01672948498</v>
      </c>
      <c r="E54" s="104">
        <v>3433</v>
      </c>
      <c r="F54" s="270">
        <v>5052.2794493600004</v>
      </c>
      <c r="G54" s="104">
        <v>374</v>
      </c>
      <c r="H54" s="270">
        <v>126.79906394000001</v>
      </c>
      <c r="I54" s="104">
        <v>39</v>
      </c>
      <c r="J54" s="270">
        <v>13.50746468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2:20" s="158" customFormat="1" ht="35.1" hidden="1" customHeight="1" x14ac:dyDescent="0.25">
      <c r="B55" s="124">
        <v>45261</v>
      </c>
      <c r="C55" s="125">
        <v>42288</v>
      </c>
      <c r="D55" s="126">
        <v>159780.83120855701</v>
      </c>
      <c r="E55" s="125">
        <v>3617</v>
      </c>
      <c r="F55" s="126">
        <v>6449.2775339899999</v>
      </c>
      <c r="G55" s="125">
        <v>366</v>
      </c>
      <c r="H55" s="126">
        <v>143.83289524</v>
      </c>
      <c r="I55" s="125">
        <v>59</v>
      </c>
      <c r="J55" s="126">
        <v>61.492592860000002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2:20" s="158" customFormat="1" ht="35.1" hidden="1" customHeight="1" x14ac:dyDescent="0.25">
      <c r="B56" s="113">
        <v>2024</v>
      </c>
      <c r="C56" s="113"/>
      <c r="D56" s="115"/>
      <c r="E56" s="113"/>
      <c r="F56" s="115"/>
      <c r="G56" s="113"/>
      <c r="H56" s="115"/>
      <c r="I56" s="113"/>
      <c r="J56" s="192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2:20" s="158" customFormat="1" ht="35.1" hidden="1" customHeight="1" x14ac:dyDescent="0.25">
      <c r="B57" s="116">
        <v>45292</v>
      </c>
      <c r="C57" s="104">
        <v>43851</v>
      </c>
      <c r="D57" s="233">
        <v>190202.035547487</v>
      </c>
      <c r="E57" s="104">
        <v>3597</v>
      </c>
      <c r="F57" s="270">
        <v>6214.7292927300005</v>
      </c>
      <c r="G57" s="104">
        <v>384</v>
      </c>
      <c r="H57" s="270">
        <v>197.36886294999999</v>
      </c>
      <c r="I57" s="104">
        <v>75</v>
      </c>
      <c r="J57" s="270">
        <v>15.24477445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2:20" s="158" customFormat="1" ht="35.1" hidden="1" customHeight="1" x14ac:dyDescent="0.25">
      <c r="B58" s="117">
        <v>45323</v>
      </c>
      <c r="C58" s="106">
        <v>42004</v>
      </c>
      <c r="D58" s="132">
        <v>182329.073</v>
      </c>
      <c r="E58" s="106">
        <v>3426</v>
      </c>
      <c r="F58" s="112">
        <v>5349.6419859400003</v>
      </c>
      <c r="G58" s="106">
        <v>351</v>
      </c>
      <c r="H58" s="112">
        <v>160.92795247000004</v>
      </c>
      <c r="I58" s="106">
        <v>58</v>
      </c>
      <c r="J58" s="112">
        <v>14.704060419999996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2:20" s="158" customFormat="1" ht="35.1" hidden="1" customHeight="1" x14ac:dyDescent="0.25">
      <c r="B59" s="116">
        <v>45352</v>
      </c>
      <c r="C59" s="104">
        <v>41464</v>
      </c>
      <c r="D59" s="233">
        <v>185456.35200000001</v>
      </c>
      <c r="E59" s="104">
        <v>3658</v>
      </c>
      <c r="F59" s="270">
        <v>6729.8140000000003</v>
      </c>
      <c r="G59" s="104">
        <v>382</v>
      </c>
      <c r="H59" s="270">
        <v>136.14500000000001</v>
      </c>
      <c r="I59" s="104">
        <v>47</v>
      </c>
      <c r="J59" s="270">
        <v>6.2380000000000004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2:20" s="158" customFormat="1" ht="35.1" hidden="1" customHeight="1" x14ac:dyDescent="0.25">
      <c r="B60" s="117">
        <v>45383</v>
      </c>
      <c r="C60" s="106">
        <v>40548</v>
      </c>
      <c r="D60" s="132">
        <v>154306.56207203199</v>
      </c>
      <c r="E60" s="106">
        <v>3525</v>
      </c>
      <c r="F60" s="112">
        <v>5095.8448021800004</v>
      </c>
      <c r="G60" s="106">
        <v>385</v>
      </c>
      <c r="H60" s="112">
        <v>262.48258127000003</v>
      </c>
      <c r="I60" s="106">
        <v>46</v>
      </c>
      <c r="J60" s="112">
        <v>25.169589859999999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2:20" s="158" customFormat="1" ht="35.1" hidden="1" customHeight="1" x14ac:dyDescent="0.25">
      <c r="B61" s="116">
        <v>45413</v>
      </c>
      <c r="C61" s="104">
        <v>41804</v>
      </c>
      <c r="D61" s="233">
        <v>162854.32966043</v>
      </c>
      <c r="E61" s="104">
        <v>3749</v>
      </c>
      <c r="F61" s="270">
        <v>6201.8296998199994</v>
      </c>
      <c r="G61" s="104">
        <v>375</v>
      </c>
      <c r="H61" s="270">
        <v>138.29423109999999</v>
      </c>
      <c r="I61" s="104">
        <v>64</v>
      </c>
      <c r="J61" s="270">
        <v>15.665783600000001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2:20" s="158" customFormat="1" ht="35.1" hidden="1" customHeight="1" x14ac:dyDescent="0.25">
      <c r="B62" s="117">
        <v>45444</v>
      </c>
      <c r="C62" s="106">
        <v>38081</v>
      </c>
      <c r="D62" s="132">
        <v>119568.42325413899</v>
      </c>
      <c r="E62" s="106">
        <v>3225</v>
      </c>
      <c r="F62" s="112">
        <v>6590.3817628300003</v>
      </c>
      <c r="G62" s="106">
        <v>328</v>
      </c>
      <c r="H62" s="112">
        <v>78.017330520000016</v>
      </c>
      <c r="I62" s="106">
        <v>43</v>
      </c>
      <c r="J62" s="112">
        <v>25.419216070000001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2:20" s="158" customFormat="1" ht="35.1" hidden="1" customHeight="1" x14ac:dyDescent="0.25">
      <c r="B63" s="116">
        <v>45474</v>
      </c>
      <c r="C63" s="104">
        <v>47126</v>
      </c>
      <c r="D63" s="233">
        <v>175030.32881237299</v>
      </c>
      <c r="E63" s="104">
        <v>4344</v>
      </c>
      <c r="F63" s="270">
        <v>7374.0885683500001</v>
      </c>
      <c r="G63" s="104">
        <v>410</v>
      </c>
      <c r="H63" s="270">
        <v>148.56620849999999</v>
      </c>
      <c r="I63" s="104">
        <v>47</v>
      </c>
      <c r="J63" s="270">
        <v>23.215493049999996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2:20" s="158" customFormat="1" ht="34.5" hidden="1" customHeight="1" x14ac:dyDescent="0.25">
      <c r="B64" s="117">
        <v>45505</v>
      </c>
      <c r="C64" s="106">
        <v>40813</v>
      </c>
      <c r="D64" s="132">
        <v>174449.66617074501</v>
      </c>
      <c r="E64" s="106">
        <v>4015</v>
      </c>
      <c r="F64" s="112">
        <v>6104.7598946999988</v>
      </c>
      <c r="G64" s="106">
        <v>402</v>
      </c>
      <c r="H64" s="112">
        <v>129.19571492</v>
      </c>
      <c r="I64" s="106">
        <v>51</v>
      </c>
      <c r="J64" s="112">
        <v>33.372279899999995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2:20" s="158" customFormat="1" ht="35.1" hidden="1" customHeight="1" x14ac:dyDescent="0.25">
      <c r="B65" s="116">
        <v>45536</v>
      </c>
      <c r="C65" s="104">
        <v>42931</v>
      </c>
      <c r="D65" s="233">
        <v>183427.663512231</v>
      </c>
      <c r="E65" s="104">
        <v>3871</v>
      </c>
      <c r="F65" s="270">
        <v>7091.4414828400004</v>
      </c>
      <c r="G65" s="104">
        <v>428</v>
      </c>
      <c r="H65" s="270">
        <v>143.09100287999999</v>
      </c>
      <c r="I65" s="104">
        <v>54</v>
      </c>
      <c r="J65" s="270">
        <v>10.107399769999999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2:20" s="158" customFormat="1" ht="35.1" hidden="1" customHeight="1" x14ac:dyDescent="0.25">
      <c r="B66" s="117">
        <v>45566</v>
      </c>
      <c r="C66" s="106">
        <v>46885</v>
      </c>
      <c r="D66" s="132">
        <v>223508.664216078</v>
      </c>
      <c r="E66" s="106">
        <v>4565</v>
      </c>
      <c r="F66" s="112">
        <v>8395.8609464000001</v>
      </c>
      <c r="G66" s="106">
        <v>506</v>
      </c>
      <c r="H66" s="112">
        <v>210.38264659000001</v>
      </c>
      <c r="I66" s="106">
        <v>61</v>
      </c>
      <c r="J66" s="112">
        <v>90.847601680000011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2:20" s="158" customFormat="1" ht="35.1" hidden="1" customHeight="1" x14ac:dyDescent="0.25">
      <c r="B67" s="116">
        <v>45597</v>
      </c>
      <c r="C67" s="104">
        <v>39209</v>
      </c>
      <c r="D67" s="233">
        <v>199523.25340914601</v>
      </c>
      <c r="E67" s="104">
        <v>3772</v>
      </c>
      <c r="F67" s="270">
        <v>7821.2736482500004</v>
      </c>
      <c r="G67" s="104">
        <v>432</v>
      </c>
      <c r="H67" s="270">
        <v>126.72909743000001</v>
      </c>
      <c r="I67" s="104">
        <v>89</v>
      </c>
      <c r="J67" s="270">
        <v>119.92942253999999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2:20" s="158" customFormat="1" ht="34.5" hidden="1" customHeight="1" x14ac:dyDescent="0.25">
      <c r="B68" s="124">
        <v>45627</v>
      </c>
      <c r="C68" s="125">
        <v>51585</v>
      </c>
      <c r="D68" s="234">
        <v>226705.374322313</v>
      </c>
      <c r="E68" s="125">
        <v>4402</v>
      </c>
      <c r="F68" s="126">
        <v>7683.7121681199997</v>
      </c>
      <c r="G68" s="125">
        <v>471</v>
      </c>
      <c r="H68" s="126">
        <v>177.80103375999997</v>
      </c>
      <c r="I68" s="125">
        <v>64</v>
      </c>
      <c r="J68" s="126">
        <v>116.61681293000001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2:20" s="158" customFormat="1" ht="35.1" customHeight="1" x14ac:dyDescent="0.25">
      <c r="B69" s="113">
        <v>2025</v>
      </c>
      <c r="C69" s="113"/>
      <c r="D69" s="115"/>
      <c r="E69" s="113"/>
      <c r="F69" s="115"/>
      <c r="G69" s="113"/>
      <c r="H69" s="115"/>
      <c r="I69" s="113"/>
      <c r="J69" s="192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2:20" s="158" customFormat="1" ht="35.1" hidden="1" customHeight="1" x14ac:dyDescent="0.25">
      <c r="B70" s="116">
        <v>45658</v>
      </c>
      <c r="C70" s="104">
        <v>44717</v>
      </c>
      <c r="D70" s="270">
        <v>230826.61300000001</v>
      </c>
      <c r="E70" s="104">
        <v>4137</v>
      </c>
      <c r="F70" s="270">
        <v>7226.5370000000003</v>
      </c>
      <c r="G70" s="104">
        <v>446</v>
      </c>
      <c r="H70" s="270">
        <v>142.62200000000001</v>
      </c>
      <c r="I70" s="104">
        <v>56</v>
      </c>
      <c r="J70" s="270">
        <v>25.978999999999999</v>
      </c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2:20" s="158" customFormat="1" ht="35.1" hidden="1" customHeight="1" x14ac:dyDescent="0.25">
      <c r="B71" s="117">
        <v>45689</v>
      </c>
      <c r="C71" s="106">
        <v>43307</v>
      </c>
      <c r="D71" s="112">
        <v>208960.04800000001</v>
      </c>
      <c r="E71" s="106">
        <v>3757</v>
      </c>
      <c r="F71" s="112">
        <v>6219.143</v>
      </c>
      <c r="G71" s="106">
        <v>381</v>
      </c>
      <c r="H71" s="112">
        <v>112.202</v>
      </c>
      <c r="I71" s="106">
        <v>52</v>
      </c>
      <c r="J71" s="112">
        <v>17.224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2:20" s="158" customFormat="1" ht="35.1" hidden="1" customHeight="1" x14ac:dyDescent="0.25">
      <c r="B72" s="116">
        <v>45717</v>
      </c>
      <c r="C72" s="104">
        <v>50931</v>
      </c>
      <c r="D72" s="270">
        <v>202790.041</v>
      </c>
      <c r="E72" s="104">
        <v>3831</v>
      </c>
      <c r="F72" s="270">
        <v>7214.424</v>
      </c>
      <c r="G72" s="104">
        <v>379</v>
      </c>
      <c r="H72" s="270">
        <v>162.00700000000001</v>
      </c>
      <c r="I72" s="104">
        <v>58</v>
      </c>
      <c r="J72" s="270">
        <v>21.393999999999998</v>
      </c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2:20" s="158" customFormat="1" ht="35.1" hidden="1" customHeight="1" x14ac:dyDescent="0.25">
      <c r="B73" s="117">
        <v>45748</v>
      </c>
      <c r="C73" s="106">
        <v>48450</v>
      </c>
      <c r="D73" s="112">
        <v>195101.25200000001</v>
      </c>
      <c r="E73" s="106">
        <v>3890</v>
      </c>
      <c r="F73" s="112">
        <v>8391.9969999999994</v>
      </c>
      <c r="G73" s="106">
        <v>412</v>
      </c>
      <c r="H73" s="112">
        <v>179.92699999999999</v>
      </c>
      <c r="I73" s="106">
        <v>68</v>
      </c>
      <c r="J73" s="112">
        <v>16.558</v>
      </c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2:20" s="158" customFormat="1" ht="35.1" hidden="1" customHeight="1" x14ac:dyDescent="0.25">
      <c r="B74" s="116">
        <v>45778</v>
      </c>
      <c r="C74" s="104">
        <v>43663</v>
      </c>
      <c r="D74" s="233">
        <v>182062.75274262598</v>
      </c>
      <c r="E74" s="104">
        <v>3657</v>
      </c>
      <c r="F74" s="276">
        <v>6739.5467294099999</v>
      </c>
      <c r="G74" s="104">
        <v>415</v>
      </c>
      <c r="H74" s="276">
        <v>134.52367606999999</v>
      </c>
      <c r="I74" s="104">
        <v>48</v>
      </c>
      <c r="J74" s="276">
        <v>4.2137950000000002</v>
      </c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2:20" s="158" customFormat="1" ht="34.5" hidden="1" customHeight="1" x14ac:dyDescent="0.25">
      <c r="B75" s="117">
        <v>45809</v>
      </c>
      <c r="C75" s="106">
        <v>44152</v>
      </c>
      <c r="D75" s="132">
        <v>166445.17381833898</v>
      </c>
      <c r="E75" s="106">
        <v>3407</v>
      </c>
      <c r="F75" s="112">
        <v>7800.8981159099994</v>
      </c>
      <c r="G75" s="106">
        <v>428</v>
      </c>
      <c r="H75" s="112">
        <v>247.05189005000005</v>
      </c>
      <c r="I75" s="106">
        <v>39</v>
      </c>
      <c r="J75" s="112">
        <v>9.7456833799999991</v>
      </c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2:20" s="158" customFormat="1" ht="35.1" hidden="1" customHeight="1" x14ac:dyDescent="0.25">
      <c r="B76" s="116">
        <v>45839</v>
      </c>
      <c r="C76" s="104">
        <v>50137</v>
      </c>
      <c r="D76" s="233">
        <v>223464.082326973</v>
      </c>
      <c r="E76" s="104">
        <v>4261</v>
      </c>
      <c r="F76" s="298">
        <v>9044.5616893099996</v>
      </c>
      <c r="G76" s="104">
        <v>534</v>
      </c>
      <c r="H76" s="298">
        <v>367.13268885000002</v>
      </c>
      <c r="I76" s="104">
        <v>56</v>
      </c>
      <c r="J76" s="298">
        <v>7.0076365300000001</v>
      </c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2:20" s="158" customFormat="1" ht="34.5" hidden="1" customHeight="1" x14ac:dyDescent="0.25">
      <c r="B77" s="117">
        <v>45870</v>
      </c>
      <c r="C77" s="106">
        <v>44845</v>
      </c>
      <c r="D77" s="132">
        <v>208842.366220695</v>
      </c>
      <c r="E77" s="106">
        <v>3691</v>
      </c>
      <c r="F77" s="112">
        <v>9063.9539485099995</v>
      </c>
      <c r="G77" s="106">
        <v>497</v>
      </c>
      <c r="H77" s="112">
        <v>192.13025622999999</v>
      </c>
      <c r="I77" s="106">
        <v>57</v>
      </c>
      <c r="J77" s="112">
        <v>14.199159860000002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2:20" s="158" customFormat="1" ht="34.5" customHeight="1" x14ac:dyDescent="0.25">
      <c r="B78" s="116">
        <v>45901</v>
      </c>
      <c r="C78" s="104">
        <v>45907</v>
      </c>
      <c r="D78" s="233">
        <v>218096.81750832603</v>
      </c>
      <c r="E78" s="104">
        <v>4071</v>
      </c>
      <c r="F78" s="299">
        <v>8387.94627631</v>
      </c>
      <c r="G78" s="104">
        <v>465</v>
      </c>
      <c r="H78" s="299">
        <v>175.19693828999999</v>
      </c>
      <c r="I78" s="104">
        <v>57</v>
      </c>
      <c r="J78" s="299">
        <v>6.2457623199999999</v>
      </c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2:20" s="158" customFormat="1" ht="35.1" customHeight="1" x14ac:dyDescent="0.25">
      <c r="B79" s="117">
        <v>45931</v>
      </c>
      <c r="C79" s="106">
        <v>46503</v>
      </c>
      <c r="D79" s="132">
        <v>233498.54622052898</v>
      </c>
      <c r="E79" s="106">
        <v>3987</v>
      </c>
      <c r="F79" s="112">
        <v>9863.0311753400001</v>
      </c>
      <c r="G79" s="106">
        <v>437</v>
      </c>
      <c r="H79" s="112">
        <v>235.02870682</v>
      </c>
      <c r="I79" s="106">
        <v>70</v>
      </c>
      <c r="J79" s="112">
        <v>12.895380010000002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2:20" s="158" customFormat="1" ht="35.1" customHeight="1" x14ac:dyDescent="0.25">
      <c r="B80" s="116">
        <v>45962</v>
      </c>
      <c r="C80" s="104">
        <v>45000</v>
      </c>
      <c r="D80" s="233">
        <v>225124.80904451699</v>
      </c>
      <c r="E80" s="104">
        <v>3527</v>
      </c>
      <c r="F80" s="300">
        <v>7827.5085749599994</v>
      </c>
      <c r="G80" s="104">
        <v>412</v>
      </c>
      <c r="H80" s="300">
        <v>167.57079001000002</v>
      </c>
      <c r="I80" s="104">
        <v>46</v>
      </c>
      <c r="J80" s="300">
        <v>4.47090268</v>
      </c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2:20" s="158" customFormat="1" ht="35.1" customHeight="1" x14ac:dyDescent="0.25">
      <c r="B81" s="124">
        <v>45992</v>
      </c>
      <c r="C81" s="125">
        <v>55574</v>
      </c>
      <c r="D81" s="234">
        <v>242491.42515119902</v>
      </c>
      <c r="E81" s="125">
        <v>4100</v>
      </c>
      <c r="F81" s="126">
        <v>9212.3125013400004</v>
      </c>
      <c r="G81" s="125">
        <v>472</v>
      </c>
      <c r="H81" s="126">
        <v>265.40431843000005</v>
      </c>
      <c r="I81" s="125">
        <v>44</v>
      </c>
      <c r="J81" s="126">
        <v>5.0969575599999999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2:20" s="158" customFormat="1" ht="35.1" customHeight="1" x14ac:dyDescent="0.25">
      <c r="B82" s="113">
        <v>2026</v>
      </c>
      <c r="C82" s="113"/>
      <c r="D82" s="115"/>
      <c r="E82" s="113"/>
      <c r="F82" s="115"/>
      <c r="G82" s="113"/>
      <c r="H82" s="115"/>
      <c r="I82" s="113"/>
      <c r="J82" s="192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2:20" s="158" customFormat="1" ht="35.1" customHeight="1" x14ac:dyDescent="0.25">
      <c r="B83" s="116">
        <v>46023</v>
      </c>
      <c r="C83" s="104">
        <v>47595</v>
      </c>
      <c r="D83" s="303">
        <v>234941.60214470301</v>
      </c>
      <c r="E83" s="104">
        <v>3335</v>
      </c>
      <c r="F83" s="303">
        <v>9512.52696621</v>
      </c>
      <c r="G83" s="104">
        <v>420</v>
      </c>
      <c r="H83" s="303">
        <v>153.96930821000001</v>
      </c>
      <c r="I83" s="104">
        <v>52</v>
      </c>
      <c r="J83" s="303">
        <v>5.1763212300000001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2:20" s="158" customFormat="1" ht="35.1" customHeight="1" x14ac:dyDescent="0.25">
      <c r="B84" s="117">
        <v>46054</v>
      </c>
      <c r="C84" s="106">
        <v>48061</v>
      </c>
      <c r="D84" s="112">
        <v>238682.52064561998</v>
      </c>
      <c r="E84" s="106">
        <v>3646</v>
      </c>
      <c r="F84" s="112">
        <v>9158.8959683599987</v>
      </c>
      <c r="G84" s="106">
        <v>386</v>
      </c>
      <c r="H84" s="112">
        <v>175.88509465999999</v>
      </c>
      <c r="I84" s="106">
        <v>63</v>
      </c>
      <c r="J84" s="112">
        <v>35.890554989999991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2:20" s="158" customFormat="1" ht="35.1" customHeight="1" x14ac:dyDescent="0.25">
      <c r="B85" s="116">
        <v>46082</v>
      </c>
      <c r="C85" s="104">
        <v>63728</v>
      </c>
      <c r="D85" s="304">
        <v>252302.844539301</v>
      </c>
      <c r="E85" s="104">
        <v>3762</v>
      </c>
      <c r="F85" s="304">
        <v>7438.0272459400003</v>
      </c>
      <c r="G85" s="104">
        <v>472</v>
      </c>
      <c r="H85" s="304">
        <v>193.31389123000002</v>
      </c>
      <c r="I85" s="104">
        <v>61</v>
      </c>
      <c r="J85" s="304">
        <v>7.9024712899999994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2:20" s="158" customFormat="1" ht="35.1" customHeight="1" x14ac:dyDescent="0.25">
      <c r="B86" s="117">
        <v>46113</v>
      </c>
      <c r="C86" s="106">
        <v>49904</v>
      </c>
      <c r="D86" s="112">
        <v>246222.347218729</v>
      </c>
      <c r="E86" s="106">
        <v>3508</v>
      </c>
      <c r="F86" s="112">
        <v>6893.1749070799997</v>
      </c>
      <c r="G86" s="106">
        <v>375</v>
      </c>
      <c r="H86" s="112">
        <v>137.98895605000001</v>
      </c>
      <c r="I86" s="106">
        <v>44</v>
      </c>
      <c r="J86" s="112">
        <v>5.0277568900000009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2:20" s="158" customFormat="1" ht="34.5" customHeight="1" x14ac:dyDescent="0.25">
      <c r="B87" s="116">
        <v>46143</v>
      </c>
      <c r="C87" s="104">
        <v>52294</v>
      </c>
      <c r="D87" s="233">
        <v>200063.19958922401</v>
      </c>
      <c r="E87" s="104">
        <v>3150</v>
      </c>
      <c r="F87" s="312">
        <v>6768.0269086499993</v>
      </c>
      <c r="G87" s="104">
        <v>308</v>
      </c>
      <c r="H87" s="312">
        <v>124.40328203</v>
      </c>
      <c r="I87" s="104">
        <v>44</v>
      </c>
      <c r="J87" s="312">
        <v>6.6264137399999994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2:20" s="158" customFormat="1" ht="34.5" customHeight="1" x14ac:dyDescent="0.25">
      <c r="B88" s="117">
        <v>46174</v>
      </c>
      <c r="C88" s="106">
        <v>57889</v>
      </c>
      <c r="D88" s="132">
        <v>256724.61035722401</v>
      </c>
      <c r="E88" s="106">
        <v>3812</v>
      </c>
      <c r="F88" s="112">
        <v>7439.9998694000005</v>
      </c>
      <c r="G88" s="106">
        <v>455</v>
      </c>
      <c r="H88" s="112">
        <v>164.58098215999999</v>
      </c>
      <c r="I88" s="106">
        <v>49</v>
      </c>
      <c r="J88" s="112">
        <v>6.3861621600000005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2:20" s="158" customFormat="1" ht="34.5" customHeight="1" x14ac:dyDescent="0.25">
      <c r="B89" s="116">
        <v>46204</v>
      </c>
      <c r="C89" s="104">
        <v>58256</v>
      </c>
      <c r="D89" s="233">
        <v>276315.16365761601</v>
      </c>
      <c r="E89" s="104">
        <v>3984</v>
      </c>
      <c r="F89" s="313">
        <v>7216.9358696399995</v>
      </c>
      <c r="G89" s="104">
        <v>462</v>
      </c>
      <c r="H89" s="313">
        <v>151.78105573000002</v>
      </c>
      <c r="I89" s="104">
        <v>47</v>
      </c>
      <c r="J89" s="313">
        <v>6.9183237099999992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2:20" s="158" customFormat="1" ht="34.5" customHeight="1" x14ac:dyDescent="0.25">
      <c r="B90" s="117">
        <v>46235</v>
      </c>
      <c r="C90" s="106">
        <v>56133</v>
      </c>
      <c r="D90" s="132">
        <v>279014.200504757</v>
      </c>
      <c r="E90" s="106">
        <v>3681</v>
      </c>
      <c r="F90" s="112">
        <v>9203.1982676899988</v>
      </c>
      <c r="G90" s="106">
        <v>409</v>
      </c>
      <c r="H90" s="112">
        <v>230.82275327999997</v>
      </c>
      <c r="I90" s="106">
        <v>44</v>
      </c>
      <c r="J90" s="112">
        <v>13.771422619999997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2:20" s="158" customFormat="1" ht="34.5" customHeight="1" x14ac:dyDescent="0.25">
      <c r="B91" s="314">
        <v>46266</v>
      </c>
      <c r="C91" s="317">
        <v>57996</v>
      </c>
      <c r="D91" s="321">
        <v>311452.189587261</v>
      </c>
      <c r="E91" s="317">
        <v>3852</v>
      </c>
      <c r="F91" s="315">
        <v>7537.3970680500006</v>
      </c>
      <c r="G91" s="317">
        <v>464</v>
      </c>
      <c r="H91" s="315">
        <v>157.36900148000001</v>
      </c>
      <c r="I91" s="317">
        <v>47</v>
      </c>
      <c r="J91" s="315">
        <v>4.1400814700000002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2:20" s="158" customFormat="1" ht="9.9499999999999993" customHeight="1" x14ac:dyDescent="0.25">
      <c r="B92" s="277"/>
      <c r="C92" s="278"/>
      <c r="D92" s="281"/>
      <c r="E92" s="278"/>
      <c r="F92" s="279"/>
      <c r="G92" s="278"/>
      <c r="H92" s="279"/>
      <c r="I92" s="278"/>
      <c r="J92" s="279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2:20" s="158" customFormat="1" ht="20.25" customHeight="1" x14ac:dyDescent="0.25">
      <c r="B93" s="385" t="s">
        <v>120</v>
      </c>
      <c r="C93" s="385"/>
      <c r="D93" s="385"/>
      <c r="E93" s="385"/>
      <c r="F93" s="383" t="s">
        <v>123</v>
      </c>
      <c r="G93" s="383"/>
      <c r="H93" s="383"/>
      <c r="I93" s="383"/>
      <c r="J93" s="383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2:20" ht="20.25" x14ac:dyDescent="0.25">
      <c r="B94" s="384" t="s">
        <v>121</v>
      </c>
      <c r="C94" s="384"/>
      <c r="D94" s="384"/>
      <c r="E94" s="384"/>
      <c r="F94" s="159"/>
      <c r="G94" s="383" t="s">
        <v>122</v>
      </c>
      <c r="H94" s="383"/>
      <c r="I94" s="383"/>
      <c r="J94" s="383"/>
    </row>
    <row r="95" spans="2:20" x14ac:dyDescent="0.25">
      <c r="C95" s="17"/>
      <c r="D95" s="189"/>
      <c r="E95" s="17"/>
      <c r="F95" s="189"/>
      <c r="G95" s="17"/>
      <c r="H95" s="189"/>
      <c r="I95" s="17"/>
      <c r="J95" s="189"/>
    </row>
    <row r="96" spans="2:20" ht="18.75" x14ac:dyDescent="0.25">
      <c r="B96"/>
      <c r="C96"/>
      <c r="D96"/>
      <c r="E96"/>
      <c r="F96"/>
      <c r="G96"/>
      <c r="H96"/>
      <c r="I96"/>
      <c r="J96"/>
      <c r="K96" s="18"/>
    </row>
    <row r="97" spans="2:11" ht="18.75" x14ac:dyDescent="0.25">
      <c r="B97"/>
      <c r="C97"/>
      <c r="D97"/>
      <c r="E97"/>
      <c r="F97"/>
      <c r="G97"/>
      <c r="H97"/>
      <c r="I97"/>
      <c r="J97"/>
      <c r="K97" s="18"/>
    </row>
    <row r="98" spans="2:11" x14ac:dyDescent="0.25">
      <c r="B98"/>
      <c r="C98"/>
      <c r="D98"/>
      <c r="E98"/>
      <c r="F98"/>
      <c r="G98"/>
      <c r="H98"/>
      <c r="I98"/>
      <c r="J98"/>
    </row>
    <row r="99" spans="2:11" x14ac:dyDescent="0.25">
      <c r="B99"/>
      <c r="C99"/>
      <c r="D99"/>
      <c r="E99"/>
      <c r="F99"/>
      <c r="G99"/>
      <c r="H99"/>
      <c r="I99"/>
      <c r="J99"/>
    </row>
    <row r="100" spans="2:11" x14ac:dyDescent="0.25">
      <c r="B100"/>
      <c r="C100"/>
      <c r="D100"/>
      <c r="E100"/>
      <c r="F100"/>
      <c r="G100"/>
      <c r="H100"/>
      <c r="I100"/>
      <c r="J100"/>
    </row>
    <row r="101" spans="2:11" x14ac:dyDescent="0.25">
      <c r="B101"/>
      <c r="C101"/>
      <c r="D101"/>
      <c r="E101"/>
      <c r="F101"/>
      <c r="G101"/>
      <c r="H101"/>
      <c r="I101"/>
      <c r="J101"/>
    </row>
    <row r="102" spans="2:11" x14ac:dyDescent="0.25">
      <c r="B102"/>
      <c r="C102"/>
      <c r="D102"/>
      <c r="E102"/>
      <c r="F102"/>
      <c r="G102"/>
      <c r="H102"/>
      <c r="I102"/>
      <c r="J102"/>
    </row>
    <row r="103" spans="2:11" x14ac:dyDescent="0.25">
      <c r="B103"/>
      <c r="C103"/>
      <c r="D103"/>
      <c r="E103"/>
      <c r="F103"/>
      <c r="G103"/>
      <c r="H103"/>
      <c r="I103"/>
      <c r="J103"/>
    </row>
    <row r="104" spans="2:11" x14ac:dyDescent="0.25">
      <c r="B104"/>
      <c r="C104"/>
      <c r="D104"/>
      <c r="E104"/>
      <c r="F104"/>
      <c r="G104"/>
      <c r="H104"/>
      <c r="I104"/>
      <c r="J104"/>
    </row>
    <row r="105" spans="2:11" x14ac:dyDescent="0.25">
      <c r="B105"/>
      <c r="C105"/>
      <c r="D105"/>
      <c r="E105"/>
      <c r="F105"/>
      <c r="G105"/>
      <c r="H105"/>
      <c r="I105"/>
      <c r="J105"/>
    </row>
    <row r="106" spans="2:11" x14ac:dyDescent="0.25">
      <c r="B106"/>
      <c r="C106"/>
      <c r="D106"/>
      <c r="E106"/>
      <c r="F106"/>
      <c r="G106"/>
      <c r="H106"/>
      <c r="I106"/>
      <c r="J106"/>
    </row>
  </sheetData>
  <mergeCells count="12">
    <mergeCell ref="E2:G2"/>
    <mergeCell ref="F93:J93"/>
    <mergeCell ref="B94:E94"/>
    <mergeCell ref="G94:J94"/>
    <mergeCell ref="B93:E93"/>
    <mergeCell ref="I2:J2"/>
    <mergeCell ref="B2:D2"/>
    <mergeCell ref="C4:I4"/>
    <mergeCell ref="C6:D6"/>
    <mergeCell ref="E6:F6"/>
    <mergeCell ref="G6:H6"/>
    <mergeCell ref="I6:J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4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4"/>
  <sheetViews>
    <sheetView rightToLeft="1" topLeftCell="B13" zoomScale="40" zoomScaleNormal="40" workbookViewId="0">
      <selection activeCell="B17" sqref="B17"/>
    </sheetView>
  </sheetViews>
  <sheetFormatPr defaultColWidth="9.140625" defaultRowHeight="15.75" x14ac:dyDescent="0.25"/>
  <cols>
    <col min="1" max="1" width="10.7109375" customWidth="1"/>
    <col min="2" max="14" width="29.7109375" customWidth="1"/>
    <col min="15" max="15" width="30.7109375" customWidth="1"/>
    <col min="16" max="16" width="15.85546875" style="1" bestFit="1" customWidth="1"/>
    <col min="17" max="20" width="9.140625" style="1"/>
    <col min="21" max="21" width="12.85546875" style="1" bestFit="1" customWidth="1"/>
    <col min="22" max="22" width="15.42578125" style="1" bestFit="1" customWidth="1"/>
    <col min="23" max="23" width="12.85546875" style="1" bestFit="1" customWidth="1"/>
    <col min="24" max="24" width="15.42578125" style="1" bestFit="1" customWidth="1"/>
    <col min="25" max="16384" width="9.140625" style="1"/>
  </cols>
  <sheetData>
    <row r="1" spans="1:25" ht="18" customHeight="1" x14ac:dyDescent="0.25"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25" s="97" customFormat="1" ht="39.950000000000003" customHeight="1" x14ac:dyDescent="0.25">
      <c r="A2" s="2"/>
      <c r="B2" s="339" t="s">
        <v>83</v>
      </c>
      <c r="C2" s="339"/>
      <c r="D2" s="339"/>
      <c r="E2" s="340" t="s">
        <v>62</v>
      </c>
      <c r="F2" s="340"/>
      <c r="G2" s="340"/>
      <c r="H2" s="340"/>
      <c r="I2" s="340"/>
      <c r="J2" s="340"/>
      <c r="K2" s="340"/>
      <c r="L2" s="235"/>
      <c r="M2" s="331" t="s">
        <v>59</v>
      </c>
      <c r="N2" s="331"/>
      <c r="O2" s="2"/>
    </row>
    <row r="3" spans="1:25" s="97" customFormat="1" ht="39.950000000000003" customHeight="1" x14ac:dyDescent="0.25">
      <c r="A3" s="2"/>
      <c r="B3" s="245"/>
      <c r="C3" s="245"/>
      <c r="D3" s="245"/>
      <c r="E3" s="246"/>
      <c r="F3" s="246"/>
      <c r="G3" s="246"/>
      <c r="H3" s="240" t="s">
        <v>79</v>
      </c>
      <c r="I3" s="246"/>
      <c r="J3" s="246"/>
      <c r="K3" s="246"/>
      <c r="L3" s="235"/>
      <c r="M3" s="247"/>
      <c r="N3" s="247"/>
      <c r="O3" s="2"/>
    </row>
    <row r="4" spans="1:25" s="99" customFormat="1" ht="39.950000000000003" customHeight="1" x14ac:dyDescent="0.25">
      <c r="B4" s="20"/>
      <c r="C4" s="341" t="s">
        <v>82</v>
      </c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91"/>
      <c r="O4" s="98"/>
    </row>
    <row r="5" spans="1:25" s="99" customFormat="1" ht="9.9499999999999993" customHeight="1" x14ac:dyDescent="0.25">
      <c r="B5" s="20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1"/>
      <c r="O5" s="98"/>
    </row>
    <row r="6" spans="1:25" s="5" customFormat="1" ht="130.15" customHeight="1" x14ac:dyDescent="0.4">
      <c r="B6" s="50"/>
      <c r="C6" s="408" t="s">
        <v>23</v>
      </c>
      <c r="D6" s="409"/>
      <c r="E6" s="410"/>
      <c r="F6" s="408" t="s">
        <v>22</v>
      </c>
      <c r="G6" s="409"/>
      <c r="H6" s="410"/>
      <c r="I6" s="409" t="s">
        <v>21</v>
      </c>
      <c r="J6" s="409"/>
      <c r="K6" s="410"/>
      <c r="L6" s="408" t="s">
        <v>20</v>
      </c>
      <c r="M6" s="409"/>
      <c r="N6" s="411"/>
      <c r="O6" s="6"/>
      <c r="S6"/>
      <c r="T6"/>
      <c r="U6"/>
      <c r="V6"/>
      <c r="W6"/>
      <c r="X6"/>
      <c r="Y6"/>
    </row>
    <row r="7" spans="1:25" s="5" customFormat="1" ht="130.15" customHeight="1" x14ac:dyDescent="0.4">
      <c r="B7" s="49"/>
      <c r="C7" s="54" t="s">
        <v>44</v>
      </c>
      <c r="D7" s="55" t="s">
        <v>43</v>
      </c>
      <c r="E7" s="163" t="s">
        <v>98</v>
      </c>
      <c r="F7" s="55" t="s">
        <v>44</v>
      </c>
      <c r="G7" s="55" t="s">
        <v>43</v>
      </c>
      <c r="H7" s="55" t="s">
        <v>98</v>
      </c>
      <c r="I7" s="55" t="s">
        <v>44</v>
      </c>
      <c r="J7" s="55" t="s">
        <v>43</v>
      </c>
      <c r="K7" s="163" t="s">
        <v>98</v>
      </c>
      <c r="L7" s="54" t="s">
        <v>44</v>
      </c>
      <c r="M7" s="55" t="s">
        <v>43</v>
      </c>
      <c r="N7" s="102" t="s">
        <v>98</v>
      </c>
      <c r="O7" s="6"/>
    </row>
    <row r="8" spans="1:25" s="5" customFormat="1" ht="60" customHeight="1" x14ac:dyDescent="0.4">
      <c r="B8" s="34" t="s">
        <v>26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6"/>
    </row>
    <row r="9" spans="1:25" s="62" customFormat="1" ht="75" hidden="1" customHeight="1" x14ac:dyDescent="0.25">
      <c r="B9" s="164">
        <v>2018</v>
      </c>
      <c r="C9" s="193">
        <v>10972.962707312499</v>
      </c>
      <c r="D9" s="165">
        <v>71908515</v>
      </c>
      <c r="E9" s="165">
        <v>2615525</v>
      </c>
      <c r="F9" s="195">
        <v>1044.4073284317001</v>
      </c>
      <c r="G9" s="165">
        <v>12646662</v>
      </c>
      <c r="H9" s="165">
        <v>321612</v>
      </c>
      <c r="I9" s="195">
        <v>150.420483596162</v>
      </c>
      <c r="J9" s="165">
        <v>2905842.9079999998</v>
      </c>
      <c r="K9" s="165">
        <v>666425</v>
      </c>
      <c r="L9" s="196">
        <v>12167.790519340362</v>
      </c>
      <c r="M9" s="168">
        <v>87461019.907999992</v>
      </c>
      <c r="N9" s="168">
        <v>3603562</v>
      </c>
      <c r="O9" s="61"/>
    </row>
    <row r="10" spans="1:25" s="62" customFormat="1" ht="75" customHeight="1" x14ac:dyDescent="0.25">
      <c r="B10" s="166">
        <v>2019</v>
      </c>
      <c r="C10" s="194">
        <v>12289.283324218799</v>
      </c>
      <c r="D10" s="169">
        <v>84187853</v>
      </c>
      <c r="E10" s="167">
        <v>2718122</v>
      </c>
      <c r="F10" s="194">
        <v>1358.52015588838</v>
      </c>
      <c r="G10" s="167">
        <v>15537265</v>
      </c>
      <c r="H10" s="167">
        <v>361598</v>
      </c>
      <c r="I10" s="194">
        <v>934.44015186719002</v>
      </c>
      <c r="J10" s="167">
        <v>10969222</v>
      </c>
      <c r="K10" s="167">
        <v>887489</v>
      </c>
      <c r="L10" s="197">
        <v>14582.243631974368</v>
      </c>
      <c r="M10" s="170">
        <v>110694340</v>
      </c>
      <c r="N10" s="170">
        <v>3967209</v>
      </c>
      <c r="O10" s="61"/>
    </row>
    <row r="11" spans="1:25" s="62" customFormat="1" ht="75" customHeight="1" x14ac:dyDescent="0.25">
      <c r="B11" s="164">
        <v>2020</v>
      </c>
      <c r="C11" s="195">
        <v>13008.855663333599</v>
      </c>
      <c r="D11" s="165">
        <v>92066681</v>
      </c>
      <c r="E11" s="165">
        <v>3483709</v>
      </c>
      <c r="F11" s="195">
        <v>936.92745847079505</v>
      </c>
      <c r="G11" s="165">
        <v>14188897</v>
      </c>
      <c r="H11" s="165">
        <v>396599</v>
      </c>
      <c r="I11" s="195">
        <v>260.13761962732599</v>
      </c>
      <c r="J11" s="165">
        <v>5497039.1940000001</v>
      </c>
      <c r="K11" s="165">
        <v>509821</v>
      </c>
      <c r="L11" s="196">
        <v>14205.920741431721</v>
      </c>
      <c r="M11" s="168">
        <v>111752617.19400001</v>
      </c>
      <c r="N11" s="168">
        <v>4390129</v>
      </c>
      <c r="O11" s="61"/>
      <c r="P11" s="63"/>
    </row>
    <row r="12" spans="1:25" s="62" customFormat="1" ht="75" customHeight="1" x14ac:dyDescent="0.25">
      <c r="B12" s="166">
        <v>2021</v>
      </c>
      <c r="C12" s="194">
        <v>16179.9520220051</v>
      </c>
      <c r="D12" s="167">
        <v>120031866.19499999</v>
      </c>
      <c r="E12" s="167">
        <v>3495196</v>
      </c>
      <c r="F12" s="194">
        <v>1331.8669520839501</v>
      </c>
      <c r="G12" s="167">
        <v>20176483</v>
      </c>
      <c r="H12" s="167">
        <v>402528</v>
      </c>
      <c r="I12" s="194">
        <v>1132.9719797903199</v>
      </c>
      <c r="J12" s="167">
        <v>14430446</v>
      </c>
      <c r="K12" s="167">
        <v>594973</v>
      </c>
      <c r="L12" s="197">
        <v>18644.790953879368</v>
      </c>
      <c r="M12" s="170">
        <v>154638795.19499999</v>
      </c>
      <c r="N12" s="170">
        <v>4492697</v>
      </c>
      <c r="O12" s="61"/>
    </row>
    <row r="13" spans="1:25" s="62" customFormat="1" ht="75" customHeight="1" x14ac:dyDescent="0.25">
      <c r="B13" s="164">
        <v>2022</v>
      </c>
      <c r="C13" s="195">
        <v>18155.237088310601</v>
      </c>
      <c r="D13" s="165">
        <v>186365174.19499999</v>
      </c>
      <c r="E13" s="165">
        <v>4277200.0000000009</v>
      </c>
      <c r="F13" s="195">
        <v>1673.61499193639</v>
      </c>
      <c r="G13" s="165">
        <v>27290885.899999999</v>
      </c>
      <c r="H13" s="165">
        <v>520200</v>
      </c>
      <c r="I13" s="195">
        <v>1164.2223796898502</v>
      </c>
      <c r="J13" s="165">
        <v>14941759</v>
      </c>
      <c r="K13" s="165">
        <v>982600.00000000012</v>
      </c>
      <c r="L13" s="195">
        <v>20993.074459936841</v>
      </c>
      <c r="M13" s="165">
        <v>228597819.095</v>
      </c>
      <c r="N13" s="165">
        <v>5780000.0000000009</v>
      </c>
      <c r="O13" s="61"/>
    </row>
    <row r="14" spans="1:25" s="62" customFormat="1" ht="75" customHeight="1" x14ac:dyDescent="0.25">
      <c r="B14" s="166">
        <v>2023</v>
      </c>
      <c r="C14" s="194">
        <v>19683.894724025999</v>
      </c>
      <c r="D14" s="167">
        <v>204976181</v>
      </c>
      <c r="E14" s="167">
        <v>4428090</v>
      </c>
      <c r="F14" s="194">
        <v>1946.0306877645701</v>
      </c>
      <c r="G14" s="167">
        <v>34600266</v>
      </c>
      <c r="H14" s="167">
        <v>609847</v>
      </c>
      <c r="I14" s="194">
        <v>1187.8843313259999</v>
      </c>
      <c r="J14" s="167">
        <v>17538854</v>
      </c>
      <c r="K14" s="167">
        <v>1530414</v>
      </c>
      <c r="L14" s="197">
        <v>22817.809743116599</v>
      </c>
      <c r="M14" s="170">
        <v>257115301</v>
      </c>
      <c r="N14" s="170">
        <v>6568351</v>
      </c>
      <c r="O14" s="61"/>
    </row>
    <row r="15" spans="1:25" s="62" customFormat="1" ht="75" customHeight="1" x14ac:dyDescent="0.25">
      <c r="B15" s="164" t="s">
        <v>126</v>
      </c>
      <c r="C15" s="195">
        <v>21444.35396475</v>
      </c>
      <c r="D15" s="165">
        <v>268870991</v>
      </c>
      <c r="E15" s="165">
        <v>5094953</v>
      </c>
      <c r="F15" s="195">
        <v>2267.0071446900001</v>
      </c>
      <c r="G15" s="165">
        <v>43240741</v>
      </c>
      <c r="H15" s="165">
        <v>578058</v>
      </c>
      <c r="I15" s="195">
        <v>1544.67297379</v>
      </c>
      <c r="J15" s="165">
        <v>38222325</v>
      </c>
      <c r="K15" s="165">
        <v>2600873</v>
      </c>
      <c r="L15" s="195">
        <v>25256.034083229999</v>
      </c>
      <c r="M15" s="165">
        <v>350334057</v>
      </c>
      <c r="N15" s="165">
        <v>8273884</v>
      </c>
      <c r="O15" s="61"/>
    </row>
    <row r="16" spans="1:25" s="62" customFormat="1" ht="75" customHeight="1" x14ac:dyDescent="0.25">
      <c r="B16" s="322" t="s">
        <v>180</v>
      </c>
      <c r="C16" s="323">
        <v>23353.97</v>
      </c>
      <c r="D16" s="324">
        <v>375735524</v>
      </c>
      <c r="E16" s="324">
        <v>5253142</v>
      </c>
      <c r="F16" s="323">
        <v>2629.73</v>
      </c>
      <c r="G16" s="324">
        <v>56520797</v>
      </c>
      <c r="H16" s="324">
        <v>651308</v>
      </c>
      <c r="I16" s="323">
        <v>1670.33</v>
      </c>
      <c r="J16" s="324">
        <v>52111659</v>
      </c>
      <c r="K16" s="324">
        <v>2745272</v>
      </c>
      <c r="L16" s="325">
        <v>27654.04</v>
      </c>
      <c r="M16" s="326">
        <v>484367980</v>
      </c>
      <c r="N16" s="326">
        <v>8649722</v>
      </c>
      <c r="O16" s="61"/>
    </row>
    <row r="17" spans="1:16" s="62" customFormat="1" ht="9.9499999999999993" customHeight="1" x14ac:dyDescent="0.25">
      <c r="B17" s="286"/>
      <c r="C17" s="282"/>
      <c r="D17" s="283"/>
      <c r="E17" s="283"/>
      <c r="F17" s="282"/>
      <c r="G17" s="283"/>
      <c r="H17" s="283"/>
      <c r="I17" s="282"/>
      <c r="J17" s="283"/>
      <c r="K17" s="283"/>
      <c r="L17" s="282"/>
      <c r="M17" s="283"/>
      <c r="N17" s="283"/>
      <c r="O17" s="61"/>
    </row>
    <row r="18" spans="1:16" s="292" customFormat="1" ht="51" customHeight="1" x14ac:dyDescent="0.25">
      <c r="B18" s="395" t="s">
        <v>127</v>
      </c>
      <c r="C18" s="395"/>
      <c r="D18" s="395"/>
      <c r="E18" s="293"/>
      <c r="F18" s="293"/>
      <c r="G18" s="293"/>
      <c r="H18" s="293"/>
      <c r="I18" s="294"/>
      <c r="J18" s="295"/>
      <c r="K18" s="288"/>
      <c r="L18" s="296"/>
      <c r="M18" s="296"/>
      <c r="N18" s="285" t="s">
        <v>129</v>
      </c>
      <c r="O18" s="291"/>
    </row>
    <row r="19" spans="1:16" s="97" customFormat="1" ht="39.950000000000003" customHeight="1" x14ac:dyDescent="0.25">
      <c r="A19" s="2"/>
      <c r="B19" s="2"/>
      <c r="C19" s="2"/>
      <c r="D19" s="340" t="s">
        <v>151</v>
      </c>
      <c r="E19" s="340"/>
      <c r="F19" s="340"/>
      <c r="G19" s="340"/>
      <c r="H19" s="340"/>
      <c r="I19" s="340"/>
      <c r="J19" s="340"/>
      <c r="K19" s="340"/>
      <c r="L19" s="340"/>
      <c r="M19" s="19"/>
      <c r="N19" s="2"/>
      <c r="O19" s="2"/>
    </row>
    <row r="20" spans="1:16" s="97" customFormat="1" ht="39.950000000000003" customHeight="1" x14ac:dyDescent="0.25">
      <c r="A20" s="2"/>
      <c r="B20" s="2"/>
      <c r="C20" s="2"/>
      <c r="D20" s="340" t="s">
        <v>131</v>
      </c>
      <c r="E20" s="340"/>
      <c r="F20" s="340"/>
      <c r="G20" s="340"/>
      <c r="H20" s="340"/>
      <c r="I20" s="340"/>
      <c r="J20" s="340"/>
      <c r="K20" s="340"/>
      <c r="L20" s="340"/>
      <c r="M20" s="19"/>
      <c r="N20" s="2"/>
      <c r="O20" s="2"/>
    </row>
    <row r="21" spans="1:16" s="99" customFormat="1" ht="39.950000000000003" customHeight="1" x14ac:dyDescent="0.25">
      <c r="D21" s="341" t="s">
        <v>78</v>
      </c>
      <c r="E21" s="341"/>
      <c r="F21" s="341"/>
      <c r="G21" s="341"/>
      <c r="H21" s="341"/>
      <c r="I21" s="341"/>
      <c r="J21" s="341"/>
      <c r="K21" s="341"/>
      <c r="L21" s="341"/>
      <c r="M21" s="2"/>
      <c r="N21" s="2"/>
      <c r="O21" s="98"/>
    </row>
    <row r="22" spans="1:16" s="5" customFormat="1" ht="9.9499999999999993" customHeight="1" x14ac:dyDescent="0.4">
      <c r="D22" s="153"/>
      <c r="E22" s="161"/>
      <c r="F22" s="161"/>
      <c r="G22" s="161"/>
      <c r="H22" s="161"/>
      <c r="I22" s="161"/>
      <c r="J22" s="161"/>
      <c r="K22" s="161"/>
      <c r="L22" s="162"/>
      <c r="M22"/>
      <c r="N22"/>
      <c r="O22" s="6"/>
    </row>
    <row r="23" spans="1:16" ht="131.25" customHeight="1" x14ac:dyDescent="0.25">
      <c r="A23" s="1"/>
      <c r="D23" s="95"/>
      <c r="E23" s="398" t="s">
        <v>25</v>
      </c>
      <c r="F23" s="399"/>
      <c r="G23" s="398" t="s">
        <v>24</v>
      </c>
      <c r="H23" s="399"/>
      <c r="I23" s="398" t="s">
        <v>19</v>
      </c>
      <c r="J23" s="399"/>
      <c r="K23" s="398" t="s">
        <v>18</v>
      </c>
      <c r="L23" s="400"/>
    </row>
    <row r="24" spans="1:16" ht="107.25" customHeight="1" x14ac:dyDescent="0.25">
      <c r="A24" s="1"/>
      <c r="D24" s="26"/>
      <c r="E24" s="35" t="s">
        <v>43</v>
      </c>
      <c r="F24" s="39" t="s">
        <v>44</v>
      </c>
      <c r="G24" s="40" t="s">
        <v>43</v>
      </c>
      <c r="H24" s="39" t="s">
        <v>44</v>
      </c>
      <c r="I24" s="396" t="s">
        <v>46</v>
      </c>
      <c r="J24" s="407"/>
      <c r="K24" s="396" t="s">
        <v>47</v>
      </c>
      <c r="L24" s="397"/>
    </row>
    <row r="25" spans="1:16" ht="60" customHeight="1" x14ac:dyDescent="0.25">
      <c r="A25" s="1"/>
      <c r="D25" s="34" t="s">
        <v>26</v>
      </c>
      <c r="E25" s="34"/>
      <c r="F25" s="34"/>
      <c r="G25" s="34"/>
      <c r="H25" s="34"/>
      <c r="I25" s="52"/>
      <c r="J25" s="53"/>
      <c r="K25" s="52"/>
      <c r="L25" s="53"/>
    </row>
    <row r="26" spans="1:16" s="62" customFormat="1" ht="75" hidden="1" customHeight="1" x14ac:dyDescent="0.45">
      <c r="D26" s="164">
        <v>2018</v>
      </c>
      <c r="E26" s="165">
        <v>3733420</v>
      </c>
      <c r="F26" s="195">
        <v>9620.6582058928707</v>
      </c>
      <c r="G26" s="165">
        <v>4301756</v>
      </c>
      <c r="H26" s="195">
        <v>1081.62359473468</v>
      </c>
      <c r="I26" s="405">
        <v>31077</v>
      </c>
      <c r="J26" s="406"/>
      <c r="K26" s="405">
        <v>1927</v>
      </c>
      <c r="L26" s="406"/>
      <c r="M26" s="64"/>
      <c r="N26" s="64"/>
      <c r="O26" s="61"/>
      <c r="P26" s="65"/>
    </row>
    <row r="27" spans="1:16" s="62" customFormat="1" ht="75" customHeight="1" x14ac:dyDescent="0.45">
      <c r="D27" s="166">
        <v>2019</v>
      </c>
      <c r="E27" s="167">
        <v>4697868.4730000002</v>
      </c>
      <c r="F27" s="194">
        <v>9362.0276857730096</v>
      </c>
      <c r="G27" s="167">
        <v>10712306.085000001</v>
      </c>
      <c r="H27" s="194">
        <v>2067.0386300325699</v>
      </c>
      <c r="I27" s="403">
        <v>35297</v>
      </c>
      <c r="J27" s="404"/>
      <c r="K27" s="403">
        <v>2025</v>
      </c>
      <c r="L27" s="404"/>
      <c r="M27" s="64"/>
      <c r="N27" s="64"/>
      <c r="O27" s="61"/>
      <c r="P27" s="65"/>
    </row>
    <row r="28" spans="1:16" s="62" customFormat="1" ht="75" customHeight="1" x14ac:dyDescent="0.45">
      <c r="D28" s="164">
        <v>2020</v>
      </c>
      <c r="E28" s="165">
        <v>4367851</v>
      </c>
      <c r="F28" s="195">
        <v>29429.884153574501</v>
      </c>
      <c r="G28" s="165">
        <v>14955125</v>
      </c>
      <c r="H28" s="195">
        <v>3408.4067882470799</v>
      </c>
      <c r="I28" s="401">
        <v>38723</v>
      </c>
      <c r="J28" s="402"/>
      <c r="K28" s="401">
        <v>2094</v>
      </c>
      <c r="L28" s="402"/>
      <c r="M28" s="64"/>
      <c r="N28" s="64"/>
      <c r="O28" s="61"/>
      <c r="P28" s="65"/>
    </row>
    <row r="29" spans="1:16" s="62" customFormat="1" ht="75" customHeight="1" x14ac:dyDescent="0.45">
      <c r="D29" s="166">
        <v>2021</v>
      </c>
      <c r="E29" s="167">
        <v>4638073</v>
      </c>
      <c r="F29" s="194">
        <v>30374.566203270999</v>
      </c>
      <c r="G29" s="167">
        <v>26541210</v>
      </c>
      <c r="H29" s="194">
        <v>6196.5638059078101</v>
      </c>
      <c r="I29" s="403">
        <v>44314</v>
      </c>
      <c r="J29" s="404"/>
      <c r="K29" s="403">
        <v>2195</v>
      </c>
      <c r="L29" s="404"/>
      <c r="M29" s="64"/>
      <c r="N29" s="64"/>
      <c r="O29" s="61"/>
      <c r="P29" s="65"/>
    </row>
    <row r="30" spans="1:16" s="62" customFormat="1" ht="75" customHeight="1" x14ac:dyDescent="0.45">
      <c r="D30" s="164">
        <v>2022</v>
      </c>
      <c r="E30" s="165">
        <v>6034517.3499999996</v>
      </c>
      <c r="F30" s="195">
        <v>38868.179255947602</v>
      </c>
      <c r="G30" s="165">
        <v>34234961</v>
      </c>
      <c r="H30" s="195">
        <v>18493.946580134998</v>
      </c>
      <c r="I30" s="401">
        <v>69040</v>
      </c>
      <c r="J30" s="402"/>
      <c r="K30" s="401">
        <v>2246</v>
      </c>
      <c r="L30" s="402"/>
      <c r="M30" s="64"/>
      <c r="N30" s="64"/>
      <c r="O30" s="61"/>
      <c r="P30" s="65"/>
    </row>
    <row r="31" spans="1:16" s="62" customFormat="1" ht="75" customHeight="1" x14ac:dyDescent="0.45">
      <c r="D31" s="166">
        <v>2023</v>
      </c>
      <c r="E31" s="167">
        <v>7644762</v>
      </c>
      <c r="F31" s="194">
        <v>25450.745048244</v>
      </c>
      <c r="G31" s="167">
        <v>77481669</v>
      </c>
      <c r="H31" s="194">
        <v>15375.809387069299</v>
      </c>
      <c r="I31" s="403">
        <v>89736</v>
      </c>
      <c r="J31" s="404"/>
      <c r="K31" s="403">
        <v>2384</v>
      </c>
      <c r="L31" s="404"/>
      <c r="M31" s="64"/>
      <c r="N31" s="64"/>
      <c r="O31" s="61"/>
      <c r="P31" s="65"/>
    </row>
    <row r="32" spans="1:16" s="62" customFormat="1" ht="75" customHeight="1" x14ac:dyDescent="0.45">
      <c r="D32" s="164">
        <v>2024</v>
      </c>
      <c r="E32" s="165">
        <v>9041396</v>
      </c>
      <c r="F32" s="195">
        <v>31198.679070860006</v>
      </c>
      <c r="G32" s="165">
        <v>114860474</v>
      </c>
      <c r="H32" s="195">
        <v>19610.930014519996</v>
      </c>
      <c r="I32" s="401">
        <v>93926</v>
      </c>
      <c r="J32" s="402"/>
      <c r="K32" s="401">
        <v>2432</v>
      </c>
      <c r="L32" s="402"/>
      <c r="M32" s="64"/>
      <c r="N32" s="64"/>
      <c r="O32" s="61"/>
      <c r="P32" s="65"/>
    </row>
    <row r="33" spans="2:16" s="62" customFormat="1" ht="75" customHeight="1" x14ac:dyDescent="0.45">
      <c r="D33" s="322">
        <v>2025</v>
      </c>
      <c r="E33" s="324">
        <v>14796994</v>
      </c>
      <c r="F33" s="323">
        <v>32883.4</v>
      </c>
      <c r="G33" s="324">
        <v>195526922</v>
      </c>
      <c r="H33" s="323">
        <v>33228.699999999997</v>
      </c>
      <c r="I33" s="392">
        <v>109301</v>
      </c>
      <c r="J33" s="393"/>
      <c r="K33" s="392">
        <v>2450</v>
      </c>
      <c r="L33" s="393"/>
      <c r="M33" s="64"/>
      <c r="N33" s="64"/>
      <c r="O33" s="61"/>
      <c r="P33" s="65"/>
    </row>
    <row r="34" spans="2:16" ht="37.5" customHeight="1" x14ac:dyDescent="0.25">
      <c r="B34" s="394" t="s">
        <v>179</v>
      </c>
      <c r="C34" s="394"/>
      <c r="D34" s="394"/>
      <c r="E34" s="394"/>
    </row>
  </sheetData>
  <mergeCells count="35">
    <mergeCell ref="I32:J32"/>
    <mergeCell ref="K32:L32"/>
    <mergeCell ref="I30:J30"/>
    <mergeCell ref="I29:J29"/>
    <mergeCell ref="I28:J28"/>
    <mergeCell ref="I31:J31"/>
    <mergeCell ref="K31:L31"/>
    <mergeCell ref="D21:L21"/>
    <mergeCell ref="I24:J24"/>
    <mergeCell ref="M2:N2"/>
    <mergeCell ref="B2:D2"/>
    <mergeCell ref="C4:M4"/>
    <mergeCell ref="C6:E6"/>
    <mergeCell ref="F6:H6"/>
    <mergeCell ref="I6:K6"/>
    <mergeCell ref="L6:N6"/>
    <mergeCell ref="E2:K2"/>
    <mergeCell ref="I23:J23"/>
    <mergeCell ref="G23:H23"/>
    <mergeCell ref="I33:J33"/>
    <mergeCell ref="K33:L33"/>
    <mergeCell ref="B34:E34"/>
    <mergeCell ref="B18:D18"/>
    <mergeCell ref="K24:L24"/>
    <mergeCell ref="E23:F23"/>
    <mergeCell ref="K23:L23"/>
    <mergeCell ref="K30:L30"/>
    <mergeCell ref="K29:L29"/>
    <mergeCell ref="K28:L28"/>
    <mergeCell ref="K27:L27"/>
    <mergeCell ref="K26:L26"/>
    <mergeCell ref="I27:J27"/>
    <mergeCell ref="I26:J26"/>
    <mergeCell ref="D20:L20"/>
    <mergeCell ref="D19:L19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34"/>
  <sheetViews>
    <sheetView rightToLeft="1" zoomScale="40" zoomScaleNormal="40" workbookViewId="0">
      <selection activeCell="E2" sqref="E2:F2"/>
    </sheetView>
  </sheetViews>
  <sheetFormatPr defaultColWidth="9.140625" defaultRowHeight="15.75" x14ac:dyDescent="0.25"/>
  <cols>
    <col min="1" max="1" width="10.7109375" customWidth="1"/>
    <col min="2" max="2" width="30.7109375" customWidth="1"/>
    <col min="3" max="3" width="38.28515625" customWidth="1"/>
    <col min="4" max="6" width="50.7109375" customWidth="1"/>
    <col min="7" max="8" width="38.28515625" customWidth="1"/>
    <col min="9" max="9" width="13.7109375" customWidth="1"/>
    <col min="10" max="10" width="15.85546875" style="1" bestFit="1" customWidth="1"/>
    <col min="11" max="14" width="9.140625" style="1"/>
    <col min="15" max="15" width="12.85546875" style="1" bestFit="1" customWidth="1"/>
    <col min="16" max="16" width="15.42578125" style="1" bestFit="1" customWidth="1"/>
    <col min="17" max="17" width="12.85546875" style="1" bestFit="1" customWidth="1"/>
    <col min="18" max="18" width="15.42578125" style="1" bestFit="1" customWidth="1"/>
    <col min="19" max="16384" width="9.140625" style="1"/>
  </cols>
  <sheetData>
    <row r="1" spans="1:19" ht="18" customHeight="1" x14ac:dyDescent="0.25">
      <c r="B1" s="160"/>
      <c r="C1" s="160"/>
      <c r="D1" s="160"/>
      <c r="E1" s="160"/>
      <c r="F1" s="160"/>
      <c r="G1" s="160"/>
      <c r="H1" s="160"/>
    </row>
    <row r="2" spans="1:19" s="97" customFormat="1" ht="39.950000000000003" customHeight="1" x14ac:dyDescent="0.25">
      <c r="A2" s="2"/>
      <c r="B2" s="339" t="s">
        <v>83</v>
      </c>
      <c r="C2" s="339"/>
      <c r="D2" s="339"/>
      <c r="E2" s="340" t="s">
        <v>152</v>
      </c>
      <c r="F2" s="340"/>
      <c r="G2" s="331" t="s">
        <v>59</v>
      </c>
      <c r="H2" s="331"/>
      <c r="I2" s="19"/>
      <c r="J2" s="19"/>
      <c r="K2" s="19"/>
      <c r="L2" s="19"/>
    </row>
    <row r="3" spans="1:19" s="97" customFormat="1" ht="39.950000000000003" customHeight="1" x14ac:dyDescent="0.25">
      <c r="A3" s="2"/>
      <c r="B3" s="248"/>
      <c r="C3" s="248"/>
      <c r="D3" s="248"/>
      <c r="E3" s="241" t="s">
        <v>80</v>
      </c>
      <c r="F3" s="249"/>
      <c r="G3" s="85"/>
      <c r="H3" s="85"/>
      <c r="I3" s="19"/>
      <c r="J3" s="19"/>
      <c r="K3" s="19"/>
      <c r="L3" s="19"/>
    </row>
    <row r="4" spans="1:19" s="99" customFormat="1" ht="39.950000000000003" customHeight="1" x14ac:dyDescent="0.25">
      <c r="A4" s="98"/>
      <c r="B4" s="20"/>
      <c r="C4" s="347" t="s">
        <v>113</v>
      </c>
      <c r="D4" s="347"/>
      <c r="E4" s="347"/>
      <c r="F4" s="347"/>
      <c r="G4" s="347"/>
      <c r="H4" s="91"/>
      <c r="I4" s="98"/>
    </row>
    <row r="5" spans="1:19" s="5" customFormat="1" ht="9.9499999999999993" customHeight="1" x14ac:dyDescent="0.4">
      <c r="A5" s="6"/>
      <c r="B5" s="20"/>
      <c r="C5" s="94"/>
      <c r="D5" s="94"/>
      <c r="E5" s="94"/>
      <c r="F5" s="94"/>
      <c r="G5" s="94"/>
      <c r="H5" s="91"/>
      <c r="I5" s="6"/>
    </row>
    <row r="6" spans="1:19" s="5" customFormat="1" ht="120" customHeight="1" x14ac:dyDescent="0.4">
      <c r="A6" s="6"/>
      <c r="B6" s="50"/>
      <c r="C6" s="412" t="s">
        <v>19</v>
      </c>
      <c r="D6" s="413"/>
      <c r="E6" s="408" t="s">
        <v>18</v>
      </c>
      <c r="F6" s="413"/>
      <c r="G6" s="408" t="s">
        <v>17</v>
      </c>
      <c r="H6" s="411"/>
      <c r="I6" s="6"/>
      <c r="S6" s="7"/>
    </row>
    <row r="7" spans="1:19" s="5" customFormat="1" ht="120" customHeight="1" x14ac:dyDescent="0.4">
      <c r="A7" s="6"/>
      <c r="B7" s="49"/>
      <c r="C7" s="174" t="s">
        <v>1</v>
      </c>
      <c r="D7" s="71" t="s">
        <v>44</v>
      </c>
      <c r="E7" s="175" t="s">
        <v>1</v>
      </c>
      <c r="F7" s="174" t="s">
        <v>44</v>
      </c>
      <c r="G7" s="71" t="s">
        <v>1</v>
      </c>
      <c r="H7" s="51" t="s">
        <v>44</v>
      </c>
      <c r="I7" s="6"/>
    </row>
    <row r="8" spans="1:19" s="5" customFormat="1" ht="60" customHeight="1" x14ac:dyDescent="0.4">
      <c r="A8" s="6"/>
      <c r="B8" s="34" t="s">
        <v>26</v>
      </c>
      <c r="C8" s="34"/>
      <c r="D8" s="34"/>
      <c r="E8" s="34"/>
      <c r="F8" s="34"/>
      <c r="G8" s="34"/>
      <c r="H8" s="34"/>
      <c r="I8" s="6"/>
    </row>
    <row r="9" spans="1:19" s="7" customFormat="1" ht="75" hidden="1" customHeight="1" x14ac:dyDescent="0.25">
      <c r="A9" s="8"/>
      <c r="B9" s="164">
        <v>2018</v>
      </c>
      <c r="C9" s="165">
        <v>6255571</v>
      </c>
      <c r="D9" s="193">
        <v>594.94467499999996</v>
      </c>
      <c r="E9" s="165">
        <v>2463880</v>
      </c>
      <c r="F9" s="195">
        <v>421.18173619654902</v>
      </c>
      <c r="G9" s="165">
        <v>305066</v>
      </c>
      <c r="H9" s="195">
        <v>38.663997904840002</v>
      </c>
      <c r="I9" s="8"/>
    </row>
    <row r="10" spans="1:19" s="7" customFormat="1" ht="75" customHeight="1" x14ac:dyDescent="0.25">
      <c r="A10" s="8"/>
      <c r="B10" s="166">
        <v>2019</v>
      </c>
      <c r="C10" s="167">
        <v>6193580</v>
      </c>
      <c r="D10" s="194">
        <v>630.03678003355708</v>
      </c>
      <c r="E10" s="167">
        <v>3176618</v>
      </c>
      <c r="F10" s="194">
        <v>490.00067648725894</v>
      </c>
      <c r="G10" s="167">
        <v>627571</v>
      </c>
      <c r="H10" s="194">
        <v>72.37861029182001</v>
      </c>
      <c r="I10" s="8"/>
    </row>
    <row r="11" spans="1:19" s="7" customFormat="1" ht="75" customHeight="1" x14ac:dyDescent="0.25">
      <c r="A11" s="8"/>
      <c r="B11" s="164">
        <v>2020</v>
      </c>
      <c r="C11" s="165">
        <v>6194330</v>
      </c>
      <c r="D11" s="195">
        <v>630.11307316047601</v>
      </c>
      <c r="E11" s="165">
        <v>1244251</v>
      </c>
      <c r="F11" s="195">
        <v>215.51181580325601</v>
      </c>
      <c r="G11" s="165">
        <v>1025433</v>
      </c>
      <c r="H11" s="195">
        <v>79.387248740830003</v>
      </c>
      <c r="I11" s="8"/>
      <c r="J11" s="9"/>
    </row>
    <row r="12" spans="1:19" s="7" customFormat="1" ht="75" customHeight="1" x14ac:dyDescent="0.25">
      <c r="A12" s="8"/>
      <c r="B12" s="166">
        <v>2021</v>
      </c>
      <c r="C12" s="167">
        <v>18646378</v>
      </c>
      <c r="D12" s="194">
        <v>1055.69226801842</v>
      </c>
      <c r="E12" s="167">
        <v>2048533</v>
      </c>
      <c r="F12" s="194">
        <v>362.02933011031996</v>
      </c>
      <c r="G12" s="167">
        <v>10733375.472999999</v>
      </c>
      <c r="H12" s="194">
        <v>233.06964239882998</v>
      </c>
      <c r="I12" s="8"/>
    </row>
    <row r="13" spans="1:19" s="7" customFormat="1" ht="75" customHeight="1" x14ac:dyDescent="0.25">
      <c r="A13" s="8"/>
      <c r="B13" s="164">
        <v>2022</v>
      </c>
      <c r="C13" s="165">
        <v>9841379</v>
      </c>
      <c r="D13" s="195">
        <v>780.43561796912707</v>
      </c>
      <c r="E13" s="165">
        <v>3047472</v>
      </c>
      <c r="F13" s="195">
        <v>456.87436615257604</v>
      </c>
      <c r="G13" s="165">
        <v>2121209</v>
      </c>
      <c r="H13" s="195">
        <v>141.158509565766</v>
      </c>
      <c r="I13" s="8"/>
    </row>
    <row r="14" spans="1:19" s="7" customFormat="1" ht="75" customHeight="1" x14ac:dyDescent="0.25">
      <c r="A14" s="8"/>
      <c r="B14" s="166">
        <v>2023</v>
      </c>
      <c r="C14" s="167">
        <v>19108104</v>
      </c>
      <c r="D14" s="194">
        <v>1202.8437635</v>
      </c>
      <c r="E14" s="167">
        <v>5921701</v>
      </c>
      <c r="F14" s="194">
        <v>951.38542500000005</v>
      </c>
      <c r="G14" s="167">
        <v>3088409</v>
      </c>
      <c r="H14" s="194">
        <v>218.19295956799999</v>
      </c>
      <c r="I14" s="8"/>
    </row>
    <row r="15" spans="1:19" s="7" customFormat="1" ht="75" customHeight="1" x14ac:dyDescent="0.25">
      <c r="A15" s="8"/>
      <c r="B15" s="164">
        <v>2024</v>
      </c>
      <c r="C15" s="165">
        <v>17390604</v>
      </c>
      <c r="D15" s="195">
        <v>1170.8473900299998</v>
      </c>
      <c r="E15" s="165">
        <v>3042512</v>
      </c>
      <c r="F15" s="195">
        <v>508.78335900000002</v>
      </c>
      <c r="G15" s="165">
        <v>4404731</v>
      </c>
      <c r="H15" s="195">
        <v>258.80073647699999</v>
      </c>
      <c r="I15" s="8"/>
    </row>
    <row r="16" spans="1:19" s="7" customFormat="1" ht="75" customHeight="1" x14ac:dyDescent="0.25">
      <c r="A16" s="8"/>
      <c r="B16" s="322">
        <v>2025</v>
      </c>
      <c r="C16" s="324">
        <v>25712337</v>
      </c>
      <c r="D16" s="323">
        <v>1276.5999999999999</v>
      </c>
      <c r="E16" s="324">
        <v>2833816</v>
      </c>
      <c r="F16" s="323">
        <v>421.5</v>
      </c>
      <c r="G16" s="324">
        <v>15748656</v>
      </c>
      <c r="H16" s="323">
        <v>452.9</v>
      </c>
      <c r="I16" s="8"/>
    </row>
    <row r="17" spans="1:10" s="7" customFormat="1" ht="75" customHeight="1" x14ac:dyDescent="0.25">
      <c r="A17" s="8"/>
      <c r="C17" s="283"/>
      <c r="D17" s="282"/>
      <c r="E17" s="283"/>
      <c r="F17" s="282"/>
      <c r="G17" s="283"/>
      <c r="H17" s="282"/>
      <c r="I17" s="8"/>
    </row>
    <row r="18" spans="1:10" s="97" customFormat="1" ht="39.950000000000003" customHeight="1" x14ac:dyDescent="0.25">
      <c r="A18" s="2"/>
      <c r="B18" s="250"/>
      <c r="C18" s="340" t="s">
        <v>153</v>
      </c>
      <c r="D18" s="340"/>
      <c r="E18" s="340"/>
      <c r="F18" s="340"/>
      <c r="G18" s="340"/>
      <c r="H18" s="250"/>
      <c r="I18" s="2"/>
    </row>
    <row r="19" spans="1:10" s="97" customFormat="1" ht="39.950000000000003" customHeight="1" x14ac:dyDescent="0.25">
      <c r="A19" s="2"/>
      <c r="B19" s="250"/>
      <c r="C19" s="249"/>
      <c r="D19" s="249"/>
      <c r="E19" s="240" t="s">
        <v>81</v>
      </c>
      <c r="F19" s="249"/>
      <c r="G19" s="249"/>
      <c r="H19" s="250"/>
      <c r="I19" s="2"/>
    </row>
    <row r="20" spans="1:10" s="99" customFormat="1" ht="39.950000000000003" customHeight="1" x14ac:dyDescent="0.25">
      <c r="A20" s="98"/>
      <c r="B20" s="20"/>
      <c r="C20" s="341" t="s">
        <v>84</v>
      </c>
      <c r="D20" s="341"/>
      <c r="E20" s="341"/>
      <c r="F20" s="341"/>
      <c r="G20" s="341"/>
      <c r="H20" s="91"/>
      <c r="I20" s="98"/>
    </row>
    <row r="21" spans="1:10" s="5" customFormat="1" ht="9.9499999999999993" customHeight="1" x14ac:dyDescent="0.4">
      <c r="A21" s="6"/>
      <c r="B21" s="20"/>
      <c r="C21" s="86"/>
      <c r="D21" s="86"/>
      <c r="E21" s="86"/>
      <c r="F21" s="86"/>
      <c r="G21" s="86"/>
      <c r="H21" s="91"/>
      <c r="I21" s="6"/>
    </row>
    <row r="22" spans="1:10" ht="120" customHeight="1" x14ac:dyDescent="0.25">
      <c r="B22" s="56"/>
      <c r="C22" s="414" t="s">
        <v>19</v>
      </c>
      <c r="D22" s="415"/>
      <c r="E22" s="416" t="s">
        <v>18</v>
      </c>
      <c r="F22" s="416"/>
      <c r="G22" s="417" t="s">
        <v>17</v>
      </c>
      <c r="H22" s="418"/>
    </row>
    <row r="23" spans="1:10" ht="120" customHeight="1" x14ac:dyDescent="0.25">
      <c r="B23" s="57"/>
      <c r="C23" s="176" t="s">
        <v>1</v>
      </c>
      <c r="D23" s="177" t="s">
        <v>44</v>
      </c>
      <c r="E23" s="178" t="s">
        <v>1</v>
      </c>
      <c r="F23" s="179" t="s">
        <v>44</v>
      </c>
      <c r="G23" s="176" t="s">
        <v>1</v>
      </c>
      <c r="H23" s="180" t="s">
        <v>44</v>
      </c>
    </row>
    <row r="24" spans="1:10" s="97" customFormat="1" ht="60" customHeight="1" x14ac:dyDescent="0.25">
      <c r="A24" s="2"/>
      <c r="B24" s="34" t="s">
        <v>26</v>
      </c>
      <c r="C24" s="34"/>
      <c r="D24" s="34"/>
      <c r="E24" s="34"/>
      <c r="F24" s="34"/>
      <c r="G24" s="34"/>
      <c r="H24" s="34"/>
      <c r="I24" s="2"/>
    </row>
    <row r="25" spans="1:10" s="173" customFormat="1" ht="75" hidden="1" customHeight="1" x14ac:dyDescent="0.25">
      <c r="A25" s="171"/>
      <c r="B25" s="164">
        <v>2018</v>
      </c>
      <c r="C25" s="165">
        <v>25707344.5</v>
      </c>
      <c r="D25" s="195">
        <v>1427.15806805438</v>
      </c>
      <c r="E25" s="165">
        <v>58305603.908</v>
      </c>
      <c r="F25" s="195">
        <v>10552.215444038</v>
      </c>
      <c r="G25" s="165">
        <v>3448071.5</v>
      </c>
      <c r="H25" s="195">
        <v>188.41700724797698</v>
      </c>
      <c r="I25" s="172"/>
      <c r="J25" s="172"/>
    </row>
    <row r="26" spans="1:10" s="173" customFormat="1" ht="75" customHeight="1" x14ac:dyDescent="0.25">
      <c r="A26" s="171"/>
      <c r="B26" s="166">
        <v>2019</v>
      </c>
      <c r="C26" s="167">
        <v>35792623</v>
      </c>
      <c r="D26" s="194">
        <v>1905.25064402561</v>
      </c>
      <c r="E26" s="167">
        <v>70209968</v>
      </c>
      <c r="F26" s="194">
        <v>12442.7451445027</v>
      </c>
      <c r="G26" s="167">
        <v>4691749</v>
      </c>
      <c r="H26" s="194">
        <v>234.247843446031</v>
      </c>
      <c r="I26" s="172"/>
      <c r="J26" s="172"/>
    </row>
    <row r="27" spans="1:10" s="173" customFormat="1" ht="75" customHeight="1" x14ac:dyDescent="0.25">
      <c r="A27" s="171"/>
      <c r="B27" s="164">
        <v>2020</v>
      </c>
      <c r="C27" s="165">
        <v>37321963</v>
      </c>
      <c r="D27" s="195">
        <v>1552.6381542381698</v>
      </c>
      <c r="E27" s="165">
        <v>67553001</v>
      </c>
      <c r="F27" s="198">
        <v>12412.759839162001</v>
      </c>
      <c r="G27" s="165">
        <v>6877653.1940000001</v>
      </c>
      <c r="H27" s="195">
        <v>240.522748031513</v>
      </c>
      <c r="I27" s="172"/>
      <c r="J27" s="172"/>
    </row>
    <row r="28" spans="1:10" s="173" customFormat="1" ht="75" customHeight="1" x14ac:dyDescent="0.25">
      <c r="A28" s="171"/>
      <c r="B28" s="166">
        <v>2021</v>
      </c>
      <c r="C28" s="167">
        <v>58405437.195</v>
      </c>
      <c r="D28" s="194">
        <v>2242.1780106145102</v>
      </c>
      <c r="E28" s="167">
        <v>82191572</v>
      </c>
      <c r="F28" s="194">
        <v>15722.915170284901</v>
      </c>
      <c r="G28" s="167">
        <v>14041786</v>
      </c>
      <c r="H28" s="194">
        <v>679.697772980021</v>
      </c>
      <c r="I28" s="172"/>
      <c r="J28" s="172"/>
    </row>
    <row r="29" spans="1:10" s="173" customFormat="1" ht="75" customHeight="1" x14ac:dyDescent="0.25">
      <c r="A29" s="171"/>
      <c r="B29" s="164">
        <v>2022</v>
      </c>
      <c r="C29" s="165">
        <v>84427986.194999993</v>
      </c>
      <c r="D29" s="195">
        <v>2997.5570686483597</v>
      </c>
      <c r="E29" s="165">
        <v>121620257</v>
      </c>
      <c r="F29" s="195">
        <v>17046.097677214599</v>
      </c>
      <c r="G29" s="165">
        <v>22549575.899999999</v>
      </c>
      <c r="H29" s="195">
        <v>949.41971407386302</v>
      </c>
      <c r="I29" s="172"/>
      <c r="J29" s="172"/>
    </row>
    <row r="30" spans="1:10" s="173" customFormat="1" ht="75" customHeight="1" x14ac:dyDescent="0.25">
      <c r="A30" s="171"/>
      <c r="B30" s="166">
        <v>2023</v>
      </c>
      <c r="C30" s="167">
        <v>120667706</v>
      </c>
      <c r="D30" s="194">
        <v>3578.3480962140002</v>
      </c>
      <c r="E30" s="167">
        <v>97958343</v>
      </c>
      <c r="F30" s="194">
        <v>18238.931018997599</v>
      </c>
      <c r="G30" s="167">
        <v>38489252</v>
      </c>
      <c r="H30" s="194">
        <v>1000.530627905</v>
      </c>
      <c r="I30" s="172"/>
      <c r="J30" s="172"/>
    </row>
    <row r="31" spans="1:10" s="173" customFormat="1" ht="75" customHeight="1" x14ac:dyDescent="0.25">
      <c r="A31" s="171"/>
      <c r="B31" s="164" t="s">
        <v>126</v>
      </c>
      <c r="C31" s="165">
        <v>196333809</v>
      </c>
      <c r="D31" s="195">
        <v>4673.0258115999995</v>
      </c>
      <c r="E31" s="165">
        <v>103121550</v>
      </c>
      <c r="F31" s="195">
        <v>19398.373048129997</v>
      </c>
      <c r="G31" s="165">
        <v>50878698</v>
      </c>
      <c r="H31" s="195">
        <v>1184.6352235000002</v>
      </c>
      <c r="I31" s="172"/>
      <c r="J31" s="172"/>
    </row>
    <row r="32" spans="1:10" s="173" customFormat="1" ht="75" customHeight="1" x14ac:dyDescent="0.25">
      <c r="A32" s="171"/>
      <c r="B32" s="322" t="s">
        <v>180</v>
      </c>
      <c r="C32" s="324">
        <v>308908517</v>
      </c>
      <c r="D32" s="323">
        <v>5831.56</v>
      </c>
      <c r="E32" s="324">
        <v>106046148</v>
      </c>
      <c r="F32" s="323">
        <v>20283.259999999998</v>
      </c>
      <c r="G32" s="324">
        <v>69413315</v>
      </c>
      <c r="H32" s="323">
        <v>1539.2</v>
      </c>
      <c r="I32" s="172"/>
      <c r="J32" s="172"/>
    </row>
    <row r="33" spans="1:10" s="173" customFormat="1" ht="9.9499999999999993" customHeight="1" x14ac:dyDescent="0.25">
      <c r="A33" s="171"/>
      <c r="B33" s="286"/>
      <c r="C33" s="283"/>
      <c r="D33" s="282"/>
      <c r="E33" s="283"/>
      <c r="F33" s="282"/>
      <c r="G33" s="283"/>
      <c r="H33" s="282"/>
      <c r="I33" s="172"/>
      <c r="J33" s="172"/>
    </row>
    <row r="34" spans="1:10" s="290" customFormat="1" ht="37.5" customHeight="1" x14ac:dyDescent="0.25">
      <c r="A34" s="287"/>
      <c r="B34" s="395" t="s">
        <v>128</v>
      </c>
      <c r="C34" s="395"/>
      <c r="D34" s="395"/>
      <c r="E34" s="288"/>
      <c r="F34" s="287"/>
      <c r="G34" s="287"/>
      <c r="H34" s="289" t="s">
        <v>129</v>
      </c>
      <c r="I34" s="287"/>
    </row>
  </sheetData>
  <mergeCells count="13">
    <mergeCell ref="E2:F2"/>
    <mergeCell ref="B2:D2"/>
    <mergeCell ref="G2:H2"/>
    <mergeCell ref="C18:G18"/>
    <mergeCell ref="C20:G20"/>
    <mergeCell ref="B34:D34"/>
    <mergeCell ref="C4:G4"/>
    <mergeCell ref="C6:D6"/>
    <mergeCell ref="E6:F6"/>
    <mergeCell ref="G6:H6"/>
    <mergeCell ref="C22:D22"/>
    <mergeCell ref="E22:F22"/>
    <mergeCell ref="G22:H2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إحصاءات أنظمة الدفع</vt:lpstr>
      <vt:lpstr>49 </vt:lpstr>
      <vt:lpstr>51 50</vt:lpstr>
      <vt:lpstr>52</vt:lpstr>
      <vt:lpstr>53 (a)</vt:lpstr>
      <vt:lpstr>53 (b)</vt:lpstr>
      <vt:lpstr>54</vt:lpstr>
      <vt:lpstr>55</vt:lpstr>
      <vt:lpstr>57 56</vt:lpstr>
      <vt:lpstr>59 58</vt:lpstr>
      <vt:lpstr>'49 '!Print_Area</vt:lpstr>
      <vt:lpstr>'51 50'!Print_Area</vt:lpstr>
      <vt:lpstr>'52'!Print_Area</vt:lpstr>
      <vt:lpstr>'53 (a)'!Print_Area</vt:lpstr>
      <vt:lpstr>'53 (b)'!Print_Area</vt:lpstr>
      <vt:lpstr>'54'!Print_Area</vt:lpstr>
      <vt:lpstr>'55'!Print_Area</vt:lpstr>
      <vt:lpstr>'57 56'!Print_Area</vt:lpstr>
      <vt:lpstr>'59 58'!Print_Area</vt:lpstr>
      <vt:lpstr>'إحصاءات أنظمة الدفع'!Print_Area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2026-10-20T11:58:06Z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CBJ\HS-71604</vt:lpwstr>
  </property>
  <property fmtid="{D5CDD505-2E9C-101B-9397-08002B2CF9AE}" pid="4" name="DLPManualFileClassificationLastModificationDate">
    <vt:lpwstr>1731567593</vt:lpwstr>
  </property>
  <property fmtid="{D5CDD505-2E9C-101B-9397-08002B2CF9AE}" pid="5" name="DLPManualFileClassificationVersion">
    <vt:lpwstr>11.10.100.17</vt:lpwstr>
  </property>
</Properties>
</file>