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25996\shared folder\Statistics Data\النشرية السنوية ex2016\"/>
    </mc:Choice>
  </mc:AlternateContent>
  <bookViews>
    <workbookView xWindow="0" yWindow="0" windowWidth="2160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Sheet1!$AL$3:$AW$48</definedName>
  </definedNames>
  <calcPr calcId="162913" calcOnSave="0"/>
</workbook>
</file>

<file path=xl/calcChain.xml><?xml version="1.0" encoding="utf-8"?>
<calcChain xmlns="http://schemas.openxmlformats.org/spreadsheetml/2006/main">
  <c r="AE36" i="1" l="1"/>
  <c r="AL36" i="1"/>
  <c r="AM36" i="1"/>
  <c r="AM41" i="1" s="1"/>
  <c r="AN36" i="1"/>
  <c r="AN41" i="1" s="1"/>
  <c r="AO36" i="1"/>
  <c r="AP36" i="1"/>
  <c r="AF37" i="1"/>
  <c r="AF36" i="1"/>
  <c r="AG37" i="1"/>
  <c r="AG36" i="1" s="1"/>
  <c r="AJ37" i="1"/>
  <c r="AJ36" i="1"/>
  <c r="AK38" i="1"/>
  <c r="AK37" i="1"/>
  <c r="AK36" i="1"/>
  <c r="AK41" i="1" s="1"/>
  <c r="AH39" i="1"/>
  <c r="AH37" i="1" s="1"/>
  <c r="AH36" i="1" s="1"/>
  <c r="AH41" i="1" s="1"/>
  <c r="AI39" i="1"/>
  <c r="AI37" i="1" s="1"/>
  <c r="AI36" i="1" s="1"/>
  <c r="AE42" i="1"/>
  <c r="AE41" i="1" s="1"/>
  <c r="AF42" i="1"/>
  <c r="AG42" i="1"/>
  <c r="AG41" i="1" s="1"/>
  <c r="AH42" i="1"/>
  <c r="AI42" i="1"/>
  <c r="AJ42" i="1"/>
  <c r="AJ41" i="1" s="1"/>
  <c r="AK42" i="1"/>
  <c r="AL42" i="1"/>
  <c r="AL41" i="1"/>
  <c r="AM42" i="1"/>
  <c r="AN42" i="1"/>
  <c r="AO42" i="1"/>
  <c r="AO41" i="1" s="1"/>
  <c r="AP42" i="1"/>
  <c r="AQ42" i="1"/>
  <c r="AQ41" i="1"/>
  <c r="AR42" i="1"/>
  <c r="AR41" i="1" s="1"/>
  <c r="AJ47" i="1"/>
  <c r="AK47" i="1"/>
  <c r="AL47" i="1"/>
  <c r="AP41" i="1"/>
  <c r="AF41" i="1"/>
  <c r="AI41" i="1" l="1"/>
</calcChain>
</file>

<file path=xl/sharedStrings.xml><?xml version="1.0" encoding="utf-8"?>
<sst xmlns="http://schemas.openxmlformats.org/spreadsheetml/2006/main" count="161" uniqueCount="62">
  <si>
    <t>JD Million</t>
  </si>
  <si>
    <t>مليون دينار</t>
  </si>
  <si>
    <t>Current Account</t>
  </si>
  <si>
    <t>الحســـــاب  الجــــاري               </t>
  </si>
  <si>
    <t>Goods and Services</t>
  </si>
  <si>
    <t>Trade Balance</t>
  </si>
  <si>
    <t>الميزان التجاري</t>
  </si>
  <si>
    <t/>
  </si>
  <si>
    <t xml:space="preserve"> Exports, f.o.b.</t>
  </si>
  <si>
    <t xml:space="preserve"> Imports, c.i.f.</t>
  </si>
  <si>
    <t>Services Balance</t>
  </si>
  <si>
    <t>ميزان الخدمات</t>
  </si>
  <si>
    <t>Workers' Remittances (Net)</t>
  </si>
  <si>
    <t>Receipts</t>
  </si>
  <si>
    <t>مقبوضات </t>
  </si>
  <si>
    <t>Payments</t>
  </si>
  <si>
    <t>مدفوعات</t>
  </si>
  <si>
    <t xml:space="preserve">Travel (Net) </t>
  </si>
  <si>
    <t>Investment Income (Net)</t>
  </si>
  <si>
    <t>Transportation (Net)</t>
  </si>
  <si>
    <t>Other (Net)</t>
  </si>
  <si>
    <t>Current Transfers</t>
  </si>
  <si>
    <t>Private (Net)</t>
  </si>
  <si>
    <t>Public (Net)</t>
  </si>
  <si>
    <t>Capital Account</t>
  </si>
  <si>
    <t>Public Sector (Net), of which :</t>
  </si>
  <si>
    <t>Loan Disbursements</t>
  </si>
  <si>
    <t>مسحوبات القروض</t>
  </si>
  <si>
    <t>Loan Amortization</t>
  </si>
  <si>
    <t>تسديدات القروض</t>
  </si>
  <si>
    <t>Private Sector (Net)</t>
  </si>
  <si>
    <t>Net Errors and Omissions</t>
  </si>
  <si>
    <t>Overall Balance</t>
  </si>
  <si>
    <t>الميزان  الاجمالي</t>
  </si>
  <si>
    <t>Financing, of which :</t>
  </si>
  <si>
    <t>التمويـــــــل، منه:</t>
  </si>
  <si>
    <t>Change in Net Foreign Assets (Increase -)</t>
  </si>
  <si>
    <t xml:space="preserve">Rescheduled and Deffered Interests  </t>
  </si>
  <si>
    <t xml:space="preserve">Rescheduled and Deffered Amortization  </t>
  </si>
  <si>
    <t>حوالات العاملين (صافي)</t>
  </si>
  <si>
    <t>دخل الاستثمار (صافي)</t>
  </si>
  <si>
    <t>حكوميـــــة (صافي)</t>
  </si>
  <si>
    <t>الصادرات (فوب)</t>
  </si>
  <si>
    <t>المستوردات (سيف)</t>
  </si>
  <si>
    <t>السفـــــر(صافي)</t>
  </si>
  <si>
    <t>النقل (صافي)</t>
  </si>
  <si>
    <t>اخـــرى (صافي)</t>
  </si>
  <si>
    <t>خاصــــــــة (صافي)</t>
  </si>
  <si>
    <t>القطاع العام (صافي) ,منه:</t>
  </si>
  <si>
    <t>n.a.</t>
  </si>
  <si>
    <t xml:space="preserve"> البضائع  و الخدمــــــــات</t>
  </si>
  <si>
    <t xml:space="preserve">   تحويلات جارية</t>
  </si>
  <si>
    <t xml:space="preserve"> حســاب  رأس  المــــال</t>
  </si>
  <si>
    <t xml:space="preserve"> الفوائد المجدولة ومتأخرات السداد </t>
  </si>
  <si>
    <t xml:space="preserve"> الاقساط المجدولة ومتأخرات  السداد </t>
  </si>
  <si>
    <t>القطاع الخاص (صافي)</t>
  </si>
  <si>
    <t xml:space="preserve">  صافي السهو والخطأ</t>
  </si>
  <si>
    <t> التغير في صافي الموجودات الاجنبية (الزيادة -)</t>
  </si>
  <si>
    <t xml:space="preserve"> TABLE  NO. (20/A) : JORDANIAN BALANCE OF PAYMENTS  </t>
  </si>
  <si>
    <t>جدول رقم (20/أ) : ميزان المدفوعات الاردني</t>
  </si>
  <si>
    <t>جدول رقم (20/أ) : ميزان المدفوعات الاردني (تابع)</t>
  </si>
  <si>
    <t xml:space="preserve"> TABLE  NO. (20/A) : JORDANIAN BALANCE OF PAYMENTS (CONTINUED)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</si>
</sst>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4" x14ac:knownFonts="1">
    <font>
      <sz val="10"/>
      <name val="Arial"/>
      <charset val="178"/>
    </font>
    <font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8"/>
      <name val="Times New Roman (Arabic)"/>
      <family val="1"/>
      <charset val="178"/>
    </font>
    <font>
      <sz val="14"/>
      <name val="Times New Roman (Arabic)"/>
      <family val="1"/>
      <charset val="178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2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/>
      <right style="thin">
        <color theme="0" tint="-4.9989318521683403E-2"/>
      </right>
      <top style="thin">
        <color theme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80" fontId="3" fillId="0" borderId="0" xfId="0" applyNumberFormat="1" applyFont="1" applyFill="1"/>
    <xf numFmtId="0" fontId="3" fillId="0" borderId="0" xfId="0" applyFont="1" applyFill="1"/>
    <xf numFmtId="0" fontId="1" fillId="2" borderId="0" xfId="0" applyFont="1" applyFill="1"/>
    <xf numFmtId="180" fontId="3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/>
    <xf numFmtId="180" fontId="1" fillId="0" borderId="0" xfId="0" applyNumberFormat="1" applyFont="1" applyFill="1" applyBorder="1"/>
    <xf numFmtId="0" fontId="1" fillId="0" borderId="0" xfId="0" quotePrefix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right"/>
    </xf>
    <xf numFmtId="180" fontId="1" fillId="0" borderId="0" xfId="0" applyNumberFormat="1" applyFont="1" applyFill="1" applyAlignment="1">
      <alignment horizontal="centerContinuous" vertical="center" readingOrder="2"/>
    </xf>
    <xf numFmtId="180" fontId="3" fillId="0" borderId="0" xfId="0" applyNumberFormat="1" applyFont="1" applyFill="1" applyAlignment="1">
      <alignment horizontal="centerContinuous"/>
    </xf>
    <xf numFmtId="180" fontId="1" fillId="0" borderId="0" xfId="0" applyNumberFormat="1" applyFont="1"/>
    <xf numFmtId="0" fontId="1" fillId="0" borderId="0" xfId="0" quotePrefix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right" vertical="center" readingOrder="2"/>
    </xf>
    <xf numFmtId="0" fontId="1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180" fontId="1" fillId="0" borderId="0" xfId="0" applyNumberFormat="1" applyFont="1" applyAlignment="1">
      <alignment horizontal="right"/>
    </xf>
    <xf numFmtId="180" fontId="1" fillId="0" borderId="0" xfId="0" quotePrefix="1" applyNumberFormat="1" applyFont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right" vertical="center"/>
    </xf>
    <xf numFmtId="0" fontId="3" fillId="2" borderId="0" xfId="0" applyFont="1" applyFill="1"/>
    <xf numFmtId="0" fontId="4" fillId="0" borderId="0" xfId="0" applyFont="1" applyFill="1" applyBorder="1"/>
    <xf numFmtId="180" fontId="3" fillId="2" borderId="0" xfId="0" applyNumberFormat="1" applyFont="1" applyFill="1" applyBorder="1"/>
    <xf numFmtId="180" fontId="1" fillId="2" borderId="0" xfId="0" applyNumberFormat="1" applyFont="1" applyFill="1" applyBorder="1"/>
    <xf numFmtId="0" fontId="6" fillId="0" borderId="0" xfId="0" applyFont="1" applyFill="1"/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3" borderId="9" xfId="0" applyFont="1" applyFill="1" applyBorder="1"/>
    <xf numFmtId="0" fontId="9" fillId="3" borderId="1" xfId="0" applyFont="1" applyFill="1" applyBorder="1"/>
    <xf numFmtId="0" fontId="8" fillId="3" borderId="2" xfId="0" applyFont="1" applyFill="1" applyBorder="1"/>
    <xf numFmtId="0" fontId="9" fillId="3" borderId="10" xfId="0" applyFont="1" applyFill="1" applyBorder="1"/>
    <xf numFmtId="0" fontId="9" fillId="3" borderId="0" xfId="0" applyFont="1" applyFill="1" applyBorder="1"/>
    <xf numFmtId="0" fontId="8" fillId="3" borderId="3" xfId="0" applyFont="1" applyFill="1" applyBorder="1"/>
    <xf numFmtId="0" fontId="10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/>
    <xf numFmtId="180" fontId="9" fillId="4" borderId="14" xfId="0" applyNumberFormat="1" applyFont="1" applyFill="1" applyBorder="1" applyAlignment="1">
      <alignment horizontal="center" vertical="center"/>
    </xf>
    <xf numFmtId="180" fontId="9" fillId="4" borderId="15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/>
    </xf>
    <xf numFmtId="0" fontId="9" fillId="4" borderId="3" xfId="0" applyFont="1" applyFill="1" applyBorder="1"/>
    <xf numFmtId="180" fontId="9" fillId="2" borderId="0" xfId="0" applyNumberFormat="1" applyFont="1" applyFill="1" applyBorder="1" applyAlignment="1">
      <alignment horizontal="center" vertical="center"/>
    </xf>
    <xf numFmtId="180" fontId="9" fillId="2" borderId="16" xfId="0" applyNumberFormat="1" applyFont="1" applyFill="1" applyBorder="1" applyAlignment="1">
      <alignment horizontal="center" vertical="center"/>
    </xf>
    <xf numFmtId="180" fontId="9" fillId="2" borderId="0" xfId="0" applyNumberFormat="1" applyFont="1" applyFill="1" applyBorder="1" applyAlignment="1">
      <alignment horizontal="right"/>
    </xf>
    <xf numFmtId="0" fontId="9" fillId="2" borderId="3" xfId="0" applyFont="1" applyFill="1" applyBorder="1"/>
    <xf numFmtId="180" fontId="9" fillId="4" borderId="0" xfId="0" applyNumberFormat="1" applyFont="1" applyFill="1" applyBorder="1" applyAlignment="1">
      <alignment horizontal="center" vertical="center"/>
    </xf>
    <xf numFmtId="180" fontId="9" fillId="4" borderId="16" xfId="0" applyNumberFormat="1" applyFont="1" applyFill="1" applyBorder="1" applyAlignment="1">
      <alignment horizontal="center" vertical="center"/>
    </xf>
    <xf numFmtId="180" fontId="9" fillId="4" borderId="0" xfId="0" applyNumberFormat="1" applyFont="1" applyFill="1" applyBorder="1" applyAlignment="1">
      <alignment horizontal="right"/>
    </xf>
    <xf numFmtId="0" fontId="9" fillId="4" borderId="0" xfId="0" applyFont="1" applyFill="1"/>
    <xf numFmtId="180" fontId="9" fillId="4" borderId="3" xfId="0" applyNumberFormat="1" applyFont="1" applyFill="1" applyBorder="1" applyAlignment="1">
      <alignment horizontal="right"/>
    </xf>
    <xf numFmtId="180" fontId="8" fillId="2" borderId="0" xfId="0" applyNumberFormat="1" applyFont="1" applyFill="1" applyBorder="1" applyAlignment="1">
      <alignment horizontal="center" vertical="center"/>
    </xf>
    <xf numFmtId="180" fontId="8" fillId="2" borderId="16" xfId="0" applyNumberFormat="1" applyFont="1" applyFill="1" applyBorder="1" applyAlignment="1">
      <alignment horizontal="center" vertical="center"/>
    </xf>
    <xf numFmtId="180" fontId="8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180" fontId="8" fillId="2" borderId="3" xfId="0" applyNumberFormat="1" applyFont="1" applyFill="1" applyBorder="1"/>
    <xf numFmtId="180" fontId="8" fillId="4" borderId="0" xfId="0" quotePrefix="1" applyNumberFormat="1" applyFont="1" applyFill="1" applyBorder="1" applyAlignment="1">
      <alignment horizontal="center" vertical="center"/>
    </xf>
    <xf numFmtId="180" fontId="8" fillId="4" borderId="16" xfId="0" quotePrefix="1" applyNumberFormat="1" applyFont="1" applyFill="1" applyBorder="1" applyAlignment="1">
      <alignment horizontal="center" vertical="center"/>
    </xf>
    <xf numFmtId="180" fontId="8" fillId="4" borderId="0" xfId="0" applyNumberFormat="1" applyFont="1" applyFill="1" applyBorder="1" applyAlignment="1">
      <alignment horizontal="right"/>
    </xf>
    <xf numFmtId="0" fontId="8" fillId="4" borderId="0" xfId="0" applyFont="1" applyFill="1"/>
    <xf numFmtId="180" fontId="8" fillId="4" borderId="3" xfId="0" applyNumberFormat="1" applyFont="1" applyFill="1" applyBorder="1"/>
    <xf numFmtId="0" fontId="9" fillId="2" borderId="0" xfId="0" applyFont="1" applyFill="1"/>
    <xf numFmtId="180" fontId="9" fillId="2" borderId="3" xfId="0" applyNumberFormat="1" applyFont="1" applyFill="1" applyBorder="1" applyAlignment="1">
      <alignment horizontal="right"/>
    </xf>
    <xf numFmtId="0" fontId="8" fillId="2" borderId="0" xfId="0" applyFont="1" applyFill="1" applyBorder="1"/>
    <xf numFmtId="180" fontId="8" fillId="4" borderId="0" xfId="0" applyNumberFormat="1" applyFont="1" applyFill="1" applyBorder="1" applyAlignment="1">
      <alignment horizontal="center" vertical="center"/>
    </xf>
    <xf numFmtId="180" fontId="8" fillId="4" borderId="16" xfId="0" applyNumberFormat="1" applyFont="1" applyFill="1" applyBorder="1" applyAlignment="1">
      <alignment horizontal="center" vertical="center"/>
    </xf>
    <xf numFmtId="180" fontId="8" fillId="2" borderId="3" xfId="0" applyNumberFormat="1" applyFont="1" applyFill="1" applyBorder="1" applyAlignment="1">
      <alignment horizontal="right"/>
    </xf>
    <xf numFmtId="180" fontId="8" fillId="2" borderId="0" xfId="0" quotePrefix="1" applyNumberFormat="1" applyFont="1" applyFill="1" applyBorder="1" applyAlignment="1">
      <alignment horizontal="center" vertical="center"/>
    </xf>
    <xf numFmtId="180" fontId="8" fillId="2" borderId="16" xfId="0" quotePrefix="1" applyNumberFormat="1" applyFont="1" applyFill="1" applyBorder="1" applyAlignment="1">
      <alignment horizontal="center" vertical="center"/>
    </xf>
    <xf numFmtId="180" fontId="9" fillId="4" borderId="4" xfId="0" applyNumberFormat="1" applyFont="1" applyFill="1" applyBorder="1" applyAlignment="1">
      <alignment horizontal="center" vertical="center"/>
    </xf>
    <xf numFmtId="180" fontId="9" fillId="4" borderId="17" xfId="0" applyNumberFormat="1" applyFont="1" applyFill="1" applyBorder="1" applyAlignment="1">
      <alignment horizontal="center" vertical="center"/>
    </xf>
    <xf numFmtId="180" fontId="9" fillId="4" borderId="4" xfId="0" applyNumberFormat="1" applyFont="1" applyFill="1" applyBorder="1" applyAlignment="1">
      <alignment horizontal="right"/>
    </xf>
    <xf numFmtId="0" fontId="9" fillId="4" borderId="5" xfId="0" applyFont="1" applyFill="1" applyBorder="1"/>
    <xf numFmtId="180" fontId="9" fillId="2" borderId="0" xfId="0" applyNumberFormat="1" applyFont="1" applyFill="1" applyAlignment="1">
      <alignment horizontal="right" readingOrder="2"/>
    </xf>
    <xf numFmtId="180" fontId="8" fillId="4" borderId="0" xfId="0" applyNumberFormat="1" applyFont="1" applyFill="1" applyAlignment="1">
      <alignment horizontal="right" readingOrder="2"/>
    </xf>
    <xf numFmtId="0" fontId="8" fillId="4" borderId="3" xfId="0" applyFont="1" applyFill="1" applyBorder="1"/>
    <xf numFmtId="180" fontId="8" fillId="0" borderId="0" xfId="0" applyNumberFormat="1" applyFont="1" applyFill="1" applyBorder="1" applyAlignment="1">
      <alignment horizontal="right"/>
    </xf>
    <xf numFmtId="180" fontId="8" fillId="2" borderId="0" xfId="0" applyNumberFormat="1" applyFont="1" applyFill="1" applyAlignment="1">
      <alignment horizontal="right" readingOrder="2"/>
    </xf>
    <xf numFmtId="0" fontId="8" fillId="2" borderId="3" xfId="0" applyFont="1" applyFill="1" applyBorder="1"/>
    <xf numFmtId="180" fontId="12" fillId="4" borderId="0" xfId="0" applyNumberFormat="1" applyFont="1" applyFill="1" applyBorder="1" applyAlignment="1">
      <alignment horizontal="center" vertical="center"/>
    </xf>
    <xf numFmtId="180" fontId="12" fillId="4" borderId="16" xfId="0" applyNumberFormat="1" applyFont="1" applyFill="1" applyBorder="1" applyAlignment="1">
      <alignment horizontal="center" vertical="center"/>
    </xf>
    <xf numFmtId="180" fontId="8" fillId="4" borderId="0" xfId="0" applyNumberFormat="1" applyFont="1" applyFill="1" applyBorder="1" applyAlignment="1">
      <alignment horizontal="right" readingOrder="2"/>
    </xf>
    <xf numFmtId="180" fontId="12" fillId="4" borderId="4" xfId="0" applyNumberFormat="1" applyFont="1" applyFill="1" applyBorder="1" applyAlignment="1">
      <alignment horizontal="center" vertical="center"/>
    </xf>
    <xf numFmtId="180" fontId="12" fillId="4" borderId="17" xfId="0" applyNumberFormat="1" applyFont="1" applyFill="1" applyBorder="1" applyAlignment="1">
      <alignment horizontal="center" vertical="center"/>
    </xf>
    <xf numFmtId="180" fontId="8" fillId="4" borderId="4" xfId="0" applyNumberFormat="1" applyFont="1" applyFill="1" applyBorder="1" applyAlignment="1">
      <alignment horizontal="right"/>
    </xf>
    <xf numFmtId="180" fontId="8" fillId="4" borderId="4" xfId="0" applyNumberFormat="1" applyFont="1" applyFill="1" applyBorder="1" applyAlignment="1">
      <alignment horizontal="right" readingOrder="2"/>
    </xf>
    <xf numFmtId="0" fontId="8" fillId="4" borderId="4" xfId="0" applyFont="1" applyFill="1" applyBorder="1"/>
    <xf numFmtId="180" fontId="8" fillId="4" borderId="5" xfId="0" applyNumberFormat="1" applyFont="1" applyFill="1" applyBorder="1" applyAlignment="1">
      <alignment horizontal="right" readingOrder="2"/>
    </xf>
    <xf numFmtId="0" fontId="8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/>
    <xf numFmtId="0" fontId="8" fillId="3" borderId="6" xfId="0" applyFont="1" applyFill="1" applyBorder="1"/>
    <xf numFmtId="0" fontId="8" fillId="3" borderId="1" xfId="0" applyFont="1" applyFill="1" applyBorder="1"/>
    <xf numFmtId="0" fontId="9" fillId="3" borderId="18" xfId="0" applyFont="1" applyFill="1" applyBorder="1"/>
    <xf numFmtId="0" fontId="8" fillId="3" borderId="7" xfId="0" applyFont="1" applyFill="1" applyBorder="1"/>
    <xf numFmtId="0" fontId="8" fillId="3" borderId="0" xfId="0" applyFont="1" applyFill="1" applyBorder="1"/>
    <xf numFmtId="0" fontId="9" fillId="3" borderId="19" xfId="0" applyFont="1" applyFill="1" applyBorder="1"/>
    <xf numFmtId="0" fontId="11" fillId="3" borderId="20" xfId="0" applyFont="1" applyFill="1" applyBorder="1"/>
    <xf numFmtId="0" fontId="11" fillId="3" borderId="21" xfId="0" applyFont="1" applyFill="1" applyBorder="1"/>
    <xf numFmtId="0" fontId="10" fillId="3" borderId="21" xfId="0" applyFont="1" applyFill="1" applyBorder="1"/>
    <xf numFmtId="0" fontId="10" fillId="3" borderId="22" xfId="0" applyFont="1" applyFill="1" applyBorder="1"/>
    <xf numFmtId="0" fontId="9" fillId="4" borderId="7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2" borderId="7" xfId="0" applyFont="1" applyFill="1" applyBorder="1"/>
    <xf numFmtId="0" fontId="9" fillId="2" borderId="0" xfId="0" applyFont="1" applyFill="1" applyBorder="1" applyAlignment="1">
      <alignment vertical="center"/>
    </xf>
    <xf numFmtId="0" fontId="8" fillId="2" borderId="7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4" borderId="7" xfId="0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4" borderId="8" xfId="0" applyFont="1" applyFill="1" applyBorder="1"/>
    <xf numFmtId="0" fontId="9" fillId="4" borderId="4" xfId="0" applyFont="1" applyFill="1" applyBorder="1" applyAlignment="1">
      <alignment vertical="center"/>
    </xf>
    <xf numFmtId="0" fontId="9" fillId="2" borderId="0" xfId="0" applyFont="1" applyFill="1" applyBorder="1"/>
    <xf numFmtId="0" fontId="8" fillId="4" borderId="0" xfId="0" applyFont="1" applyFill="1" applyBorder="1"/>
    <xf numFmtId="0" fontId="8" fillId="0" borderId="0" xfId="0" applyFont="1" applyFill="1" applyBorder="1"/>
    <xf numFmtId="0" fontId="8" fillId="4" borderId="0" xfId="0" quotePrefix="1" applyFont="1" applyFill="1" applyBorder="1" applyAlignment="1">
      <alignment vertical="center"/>
    </xf>
    <xf numFmtId="0" fontId="8" fillId="4" borderId="4" xfId="0" quotePrefix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/>
    </xf>
    <xf numFmtId="180" fontId="9" fillId="4" borderId="23" xfId="0" applyNumberFormat="1" applyFont="1" applyFill="1" applyBorder="1" applyAlignment="1">
      <alignment horizontal="center" vertical="center"/>
    </xf>
    <xf numFmtId="180" fontId="9" fillId="2" borderId="0" xfId="0" applyNumberFormat="1" applyFont="1" applyFill="1" applyAlignment="1">
      <alignment horizontal="center" vertical="center"/>
    </xf>
    <xf numFmtId="180" fontId="9" fillId="4" borderId="0" xfId="0" applyNumberFormat="1" applyFont="1" applyFill="1" applyAlignment="1">
      <alignment horizontal="center" vertical="center"/>
    </xf>
    <xf numFmtId="180" fontId="8" fillId="2" borderId="0" xfId="0" applyNumberFormat="1" applyFont="1" applyFill="1" applyAlignment="1">
      <alignment horizontal="center" vertical="center"/>
    </xf>
    <xf numFmtId="180" fontId="9" fillId="4" borderId="24" xfId="0" applyNumberFormat="1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center" vertical="center"/>
    </xf>
    <xf numFmtId="180" fontId="9" fillId="4" borderId="26" xfId="0" applyNumberFormat="1" applyFont="1" applyFill="1" applyBorder="1" applyAlignment="1">
      <alignment horizontal="center" vertical="center"/>
    </xf>
    <xf numFmtId="180" fontId="9" fillId="2" borderId="10" xfId="0" applyNumberFormat="1" applyFont="1" applyFill="1" applyBorder="1" applyAlignment="1">
      <alignment horizontal="center" vertical="center"/>
    </xf>
    <xf numFmtId="180" fontId="9" fillId="4" borderId="10" xfId="0" applyNumberFormat="1" applyFont="1" applyFill="1" applyBorder="1" applyAlignment="1">
      <alignment horizontal="center" vertical="center"/>
    </xf>
    <xf numFmtId="180" fontId="8" fillId="2" borderId="10" xfId="0" applyNumberFormat="1" applyFont="1" applyFill="1" applyBorder="1" applyAlignment="1">
      <alignment horizontal="center" vertical="center"/>
    </xf>
    <xf numFmtId="180" fontId="8" fillId="4" borderId="10" xfId="0" applyNumberFormat="1" applyFont="1" applyFill="1" applyBorder="1" applyAlignment="1">
      <alignment horizontal="center" vertical="center"/>
    </xf>
    <xf numFmtId="180" fontId="8" fillId="2" borderId="10" xfId="0" quotePrefix="1" applyNumberFormat="1" applyFont="1" applyFill="1" applyBorder="1" applyAlignment="1">
      <alignment horizontal="center" vertical="center"/>
    </xf>
    <xf numFmtId="180" fontId="9" fillId="4" borderId="27" xfId="0" applyNumberFormat="1" applyFont="1" applyFill="1" applyBorder="1" applyAlignment="1">
      <alignment horizontal="center" vertical="center"/>
    </xf>
    <xf numFmtId="180" fontId="12" fillId="4" borderId="10" xfId="0" applyNumberFormat="1" applyFont="1" applyFill="1" applyBorder="1" applyAlignment="1">
      <alignment horizontal="center" vertical="center"/>
    </xf>
    <xf numFmtId="0" fontId="8" fillId="4" borderId="27" xfId="0" applyFont="1" applyFill="1" applyBorder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8"/>
  <sheetViews>
    <sheetView tabSelected="1" topLeftCell="O1" zoomScale="70" zoomScaleNormal="70" workbookViewId="0">
      <selection activeCell="V1" sqref="V1"/>
    </sheetView>
  </sheetViews>
  <sheetFormatPr defaultRowHeight="20.25" x14ac:dyDescent="0.3"/>
  <cols>
    <col min="1" max="1" width="25.7109375" style="1" customWidth="1"/>
    <col min="2" max="7" width="2.85546875" style="12" customWidth="1"/>
    <col min="8" max="8" width="45.42578125" style="12" customWidth="1"/>
    <col min="9" max="44" width="15.7109375" style="12" customWidth="1"/>
    <col min="45" max="45" width="50" style="12" customWidth="1"/>
    <col min="46" max="49" width="2.85546875" style="12" customWidth="1"/>
    <col min="50" max="16384" width="9.140625" style="1"/>
  </cols>
  <sheetData>
    <row r="1" spans="1:50" ht="35.1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ht="35.1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s="2" customFormat="1" ht="35.1" customHeight="1" x14ac:dyDescent="0.4">
      <c r="B3" s="150" t="s">
        <v>60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 t="s">
        <v>59</v>
      </c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</row>
    <row r="4" spans="1:50" s="3" customFormat="1" ht="35.1" customHeight="1" x14ac:dyDescent="0.35">
      <c r="B4" s="151" t="s">
        <v>61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 t="s">
        <v>58</v>
      </c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1:50" s="4" customFormat="1" ht="18" customHeight="1" x14ac:dyDescent="0.3">
      <c r="B5" s="101" t="s">
        <v>0</v>
      </c>
      <c r="C5" s="10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7"/>
      <c r="AT5" s="37"/>
      <c r="AU5" s="37"/>
      <c r="AV5" s="37"/>
      <c r="AW5" s="38" t="s">
        <v>1</v>
      </c>
    </row>
    <row r="6" spans="1:50" ht="6" customHeight="1" x14ac:dyDescent="0.3">
      <c r="B6" s="103"/>
      <c r="C6" s="103"/>
      <c r="D6" s="103"/>
      <c r="E6" s="103"/>
      <c r="F6" s="103"/>
      <c r="G6" s="103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40"/>
      <c r="AT6" s="40"/>
      <c r="AU6" s="40"/>
      <c r="AV6" s="40"/>
      <c r="AW6" s="41"/>
    </row>
    <row r="7" spans="1:50" ht="21.2" customHeight="1" x14ac:dyDescent="0.3">
      <c r="B7" s="104"/>
      <c r="C7" s="105"/>
      <c r="D7" s="105"/>
      <c r="E7" s="105"/>
      <c r="F7" s="43"/>
      <c r="G7" s="43"/>
      <c r="H7" s="106"/>
      <c r="I7" s="152">
        <v>1999</v>
      </c>
      <c r="J7" s="152">
        <v>1998</v>
      </c>
      <c r="K7" s="152">
        <v>1997</v>
      </c>
      <c r="L7" s="152">
        <v>1996</v>
      </c>
      <c r="M7" s="152">
        <v>1995</v>
      </c>
      <c r="N7" s="152">
        <v>1994</v>
      </c>
      <c r="O7" s="152">
        <v>1993</v>
      </c>
      <c r="P7" s="152">
        <v>1992</v>
      </c>
      <c r="Q7" s="152">
        <v>1991</v>
      </c>
      <c r="R7" s="152">
        <v>1990</v>
      </c>
      <c r="S7" s="152">
        <v>1989</v>
      </c>
      <c r="T7" s="152">
        <v>1988</v>
      </c>
      <c r="U7" s="152">
        <v>1987</v>
      </c>
      <c r="V7" s="152">
        <v>1986</v>
      </c>
      <c r="W7" s="152">
        <v>1985</v>
      </c>
      <c r="X7" s="152">
        <v>1984</v>
      </c>
      <c r="Y7" s="152">
        <v>1983</v>
      </c>
      <c r="Z7" s="152">
        <v>1982</v>
      </c>
      <c r="AA7" s="152">
        <v>1981</v>
      </c>
      <c r="AB7" s="152">
        <v>1980</v>
      </c>
      <c r="AC7" s="152">
        <v>1979</v>
      </c>
      <c r="AD7" s="152">
        <v>1978</v>
      </c>
      <c r="AE7" s="152">
        <v>1977</v>
      </c>
      <c r="AF7" s="152">
        <v>1976</v>
      </c>
      <c r="AG7" s="152">
        <v>1975</v>
      </c>
      <c r="AH7" s="152">
        <v>1974</v>
      </c>
      <c r="AI7" s="152">
        <v>1973</v>
      </c>
      <c r="AJ7" s="152">
        <v>1972</v>
      </c>
      <c r="AK7" s="155">
        <v>1971</v>
      </c>
      <c r="AL7" s="158">
        <v>1970</v>
      </c>
      <c r="AM7" s="152">
        <v>1969</v>
      </c>
      <c r="AN7" s="152">
        <v>1968</v>
      </c>
      <c r="AO7" s="152">
        <v>1967</v>
      </c>
      <c r="AP7" s="152">
        <v>1966</v>
      </c>
      <c r="AQ7" s="152">
        <v>1965</v>
      </c>
      <c r="AR7" s="152">
        <v>1964</v>
      </c>
      <c r="AS7" s="42"/>
      <c r="AT7" s="43"/>
      <c r="AU7" s="43"/>
      <c r="AV7" s="43"/>
      <c r="AW7" s="44"/>
    </row>
    <row r="8" spans="1:50" ht="21.2" customHeight="1" x14ac:dyDescent="0.3">
      <c r="B8" s="107"/>
      <c r="C8" s="108"/>
      <c r="D8" s="108"/>
      <c r="E8" s="108"/>
      <c r="F8" s="46"/>
      <c r="G8" s="46"/>
      <c r="H8" s="109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6"/>
      <c r="AL8" s="159"/>
      <c r="AM8" s="153"/>
      <c r="AN8" s="153"/>
      <c r="AO8" s="153"/>
      <c r="AP8" s="153"/>
      <c r="AQ8" s="153"/>
      <c r="AR8" s="153"/>
      <c r="AS8" s="45"/>
      <c r="AT8" s="46"/>
      <c r="AU8" s="46"/>
      <c r="AV8" s="46"/>
      <c r="AW8" s="47"/>
    </row>
    <row r="9" spans="1:50" ht="21.2" customHeight="1" x14ac:dyDescent="0.3">
      <c r="B9" s="107"/>
      <c r="C9" s="108"/>
      <c r="D9" s="108"/>
      <c r="E9" s="108"/>
      <c r="F9" s="46"/>
      <c r="G9" s="46"/>
      <c r="H9" s="109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6"/>
      <c r="AL9" s="159"/>
      <c r="AM9" s="153"/>
      <c r="AN9" s="153"/>
      <c r="AO9" s="153"/>
      <c r="AP9" s="153"/>
      <c r="AQ9" s="153"/>
      <c r="AR9" s="153"/>
      <c r="AS9" s="45"/>
      <c r="AT9" s="46"/>
      <c r="AU9" s="46"/>
      <c r="AV9" s="46"/>
      <c r="AW9" s="47"/>
    </row>
    <row r="10" spans="1:50" ht="21.2" customHeight="1" x14ac:dyDescent="0.3">
      <c r="B10" s="107"/>
      <c r="C10" s="108"/>
      <c r="D10" s="108"/>
      <c r="E10" s="108"/>
      <c r="F10" s="46"/>
      <c r="G10" s="46"/>
      <c r="H10" s="109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6"/>
      <c r="AL10" s="159"/>
      <c r="AM10" s="153"/>
      <c r="AN10" s="153"/>
      <c r="AO10" s="153"/>
      <c r="AP10" s="153"/>
      <c r="AQ10" s="153"/>
      <c r="AR10" s="153"/>
      <c r="AS10" s="45"/>
      <c r="AT10" s="46"/>
      <c r="AU10" s="46"/>
      <c r="AV10" s="46"/>
      <c r="AW10" s="47"/>
    </row>
    <row r="11" spans="1:50" s="3" customFormat="1" ht="21.2" customHeight="1" x14ac:dyDescent="0.35">
      <c r="A11" s="33"/>
      <c r="B11" s="110"/>
      <c r="C11" s="111"/>
      <c r="D11" s="111"/>
      <c r="E11" s="111"/>
      <c r="F11" s="112"/>
      <c r="G11" s="112"/>
      <c r="H11" s="113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7"/>
      <c r="AL11" s="160"/>
      <c r="AM11" s="154"/>
      <c r="AN11" s="154"/>
      <c r="AO11" s="154"/>
      <c r="AP11" s="154"/>
      <c r="AQ11" s="154"/>
      <c r="AR11" s="154"/>
      <c r="AS11" s="48"/>
      <c r="AT11" s="49"/>
      <c r="AU11" s="49"/>
      <c r="AV11" s="49"/>
      <c r="AW11" s="50"/>
      <c r="AX11" s="33"/>
    </row>
    <row r="12" spans="1:50" s="6" customFormat="1" ht="30" customHeight="1" x14ac:dyDescent="0.3">
      <c r="A12" s="5"/>
      <c r="B12" s="114"/>
      <c r="C12" s="115" t="s">
        <v>2</v>
      </c>
      <c r="D12" s="116"/>
      <c r="E12" s="115"/>
      <c r="F12" s="115"/>
      <c r="G12" s="115"/>
      <c r="H12" s="117"/>
      <c r="I12" s="141">
        <v>287.10000000000002</v>
      </c>
      <c r="J12" s="51">
        <v>15.5</v>
      </c>
      <c r="K12" s="51">
        <v>20.79999999999977</v>
      </c>
      <c r="L12" s="51">
        <v>-157.4</v>
      </c>
      <c r="M12" s="59">
        <v>-179.8</v>
      </c>
      <c r="N12" s="59">
        <v>-279.2</v>
      </c>
      <c r="O12" s="59">
        <v>-446.4</v>
      </c>
      <c r="P12" s="135">
        <v>-587.70000000000005</v>
      </c>
      <c r="Q12" s="51">
        <v>-288.10000000000002</v>
      </c>
      <c r="R12" s="51">
        <v>-272.8</v>
      </c>
      <c r="S12" s="51">
        <v>104.92</v>
      </c>
      <c r="T12" s="51">
        <v>-105.46</v>
      </c>
      <c r="U12" s="51">
        <v>-118.33</v>
      </c>
      <c r="V12" s="51">
        <v>-16</v>
      </c>
      <c r="W12" s="51">
        <v>-99.9</v>
      </c>
      <c r="X12" s="51">
        <v>-104.1</v>
      </c>
      <c r="Y12" s="51">
        <v>-141.4</v>
      </c>
      <c r="Z12" s="51">
        <v>-118.3</v>
      </c>
      <c r="AA12" s="51">
        <v>-13.7</v>
      </c>
      <c r="AB12" s="51">
        <v>111.6</v>
      </c>
      <c r="AC12" s="51">
        <v>-2.1000000000000227</v>
      </c>
      <c r="AD12" s="51">
        <v>-85.8</v>
      </c>
      <c r="AE12" s="51">
        <v>-2.5000000000000284</v>
      </c>
      <c r="AF12" s="51">
        <v>17.3</v>
      </c>
      <c r="AG12" s="51">
        <v>21.5</v>
      </c>
      <c r="AH12" s="51">
        <v>2.9000000000000057</v>
      </c>
      <c r="AI12" s="51">
        <v>3.7999999999999829</v>
      </c>
      <c r="AJ12" s="51">
        <v>1.289999999999992</v>
      </c>
      <c r="AK12" s="51">
        <v>-21.3</v>
      </c>
      <c r="AL12" s="51">
        <v>-5.9</v>
      </c>
      <c r="AM12" s="51">
        <v>-16.3</v>
      </c>
      <c r="AN12" s="51">
        <v>10.1</v>
      </c>
      <c r="AO12" s="51">
        <v>26.2</v>
      </c>
      <c r="AP12" s="51">
        <v>-1.4000000000000099</v>
      </c>
      <c r="AQ12" s="51">
        <v>2.6000000000000085</v>
      </c>
      <c r="AR12" s="52">
        <v>4.1000000000000085</v>
      </c>
      <c r="AS12" s="53"/>
      <c r="AT12" s="53"/>
      <c r="AU12" s="53"/>
      <c r="AV12" s="53" t="s">
        <v>3</v>
      </c>
      <c r="AW12" s="54"/>
    </row>
    <row r="13" spans="1:50" s="6" customFormat="1" ht="30" customHeight="1" x14ac:dyDescent="0.3">
      <c r="A13" s="5"/>
      <c r="B13" s="118"/>
      <c r="C13" s="119"/>
      <c r="D13" s="119" t="s">
        <v>4</v>
      </c>
      <c r="E13" s="119"/>
      <c r="F13" s="119"/>
      <c r="G13" s="119"/>
      <c r="H13" s="119"/>
      <c r="I13" s="142">
        <v>-106.9</v>
      </c>
      <c r="J13" s="55">
        <v>-243.9</v>
      </c>
      <c r="K13" s="55">
        <v>-260.2</v>
      </c>
      <c r="L13" s="55">
        <v>-432.1</v>
      </c>
      <c r="M13" s="136">
        <v>-395.1</v>
      </c>
      <c r="N13" s="136">
        <v>-506.8</v>
      </c>
      <c r="O13" s="136">
        <v>-706.5</v>
      </c>
      <c r="P13" s="56">
        <v>-847.7</v>
      </c>
      <c r="Q13" s="55">
        <v>-625.20000000000005</v>
      </c>
      <c r="R13" s="55">
        <v>-682.2</v>
      </c>
      <c r="S13" s="55">
        <v>-266.18</v>
      </c>
      <c r="T13" s="55">
        <v>-337.75</v>
      </c>
      <c r="U13" s="55">
        <v>-317.62</v>
      </c>
      <c r="V13" s="55">
        <v>-254</v>
      </c>
      <c r="W13" s="55">
        <v>-414.9</v>
      </c>
      <c r="X13" s="55">
        <v>-382.9</v>
      </c>
      <c r="Y13" s="55">
        <v>-436.3</v>
      </c>
      <c r="Z13" s="55">
        <v>-491.6</v>
      </c>
      <c r="AA13" s="55">
        <v>-444.5</v>
      </c>
      <c r="AB13" s="55">
        <v>-287.10000000000002</v>
      </c>
      <c r="AC13" s="55">
        <v>-316.5</v>
      </c>
      <c r="AD13" s="55">
        <v>-192.3</v>
      </c>
      <c r="AE13" s="55">
        <v>-168.3</v>
      </c>
      <c r="AF13" s="55">
        <v>-109.2</v>
      </c>
      <c r="AG13" s="55">
        <v>-118.3</v>
      </c>
      <c r="AH13" s="55">
        <v>-83.8</v>
      </c>
      <c r="AI13" s="55">
        <v>-60.8</v>
      </c>
      <c r="AJ13" s="55">
        <v>-67</v>
      </c>
      <c r="AK13" s="55">
        <v>-57.9</v>
      </c>
      <c r="AL13" s="55">
        <v>-46.6</v>
      </c>
      <c r="AM13" s="55">
        <v>-63.6</v>
      </c>
      <c r="AN13" s="55">
        <v>-44.4</v>
      </c>
      <c r="AO13" s="55">
        <v>-27.7</v>
      </c>
      <c r="AP13" s="55">
        <v>-35.5</v>
      </c>
      <c r="AQ13" s="55">
        <v>-26.8</v>
      </c>
      <c r="AR13" s="56">
        <v>-24.5</v>
      </c>
      <c r="AS13" s="57"/>
      <c r="AT13" s="57"/>
      <c r="AU13" s="57"/>
      <c r="AV13" s="57" t="s">
        <v>50</v>
      </c>
      <c r="AW13" s="58"/>
      <c r="AX13" s="5"/>
    </row>
    <row r="14" spans="1:50" s="6" customFormat="1" ht="30" customHeight="1" x14ac:dyDescent="0.3">
      <c r="A14" s="5"/>
      <c r="B14" s="114"/>
      <c r="C14" s="117"/>
      <c r="D14" s="117"/>
      <c r="E14" s="117" t="s">
        <v>5</v>
      </c>
      <c r="F14" s="117"/>
      <c r="G14" s="117"/>
      <c r="H14" s="117"/>
      <c r="I14" s="143">
        <v>-1323.7</v>
      </c>
      <c r="J14" s="59">
        <v>-1434.5</v>
      </c>
      <c r="K14" s="59">
        <v>-1605.1</v>
      </c>
      <c r="L14" s="59">
        <v>-1753.4</v>
      </c>
      <c r="M14" s="137">
        <v>-1347.1</v>
      </c>
      <c r="N14" s="137">
        <v>-1362.4</v>
      </c>
      <c r="O14" s="137">
        <v>-1585.2</v>
      </c>
      <c r="P14" s="60">
        <v>-1461.7</v>
      </c>
      <c r="Q14" s="59">
        <v>-994.1</v>
      </c>
      <c r="R14" s="59">
        <v>-1008.6</v>
      </c>
      <c r="S14" s="59">
        <v>-585.28</v>
      </c>
      <c r="T14" s="59">
        <v>-638.49</v>
      </c>
      <c r="U14" s="59">
        <v>-596.9</v>
      </c>
      <c r="V14" s="59">
        <v>-591.79999999999995</v>
      </c>
      <c r="W14" s="59">
        <v>-761.6</v>
      </c>
      <c r="X14" s="59">
        <v>-778.5</v>
      </c>
      <c r="Y14" s="59">
        <v>-891.4</v>
      </c>
      <c r="Z14" s="59">
        <v>-876.6</v>
      </c>
      <c r="AA14" s="59">
        <v>-803.8</v>
      </c>
      <c r="AB14" s="59">
        <v>-543.29999999999995</v>
      </c>
      <c r="AC14" s="59">
        <v>-467.4</v>
      </c>
      <c r="AD14" s="59">
        <v>-368</v>
      </c>
      <c r="AE14" s="59">
        <v>-371.1</v>
      </c>
      <c r="AF14" s="59">
        <v>-270</v>
      </c>
      <c r="AG14" s="59">
        <v>-184.1</v>
      </c>
      <c r="AH14" s="59">
        <v>-105.9</v>
      </c>
      <c r="AI14" s="59">
        <v>-83.7</v>
      </c>
      <c r="AJ14" s="59">
        <v>-77.900000000000006</v>
      </c>
      <c r="AK14" s="59">
        <v>-64.8</v>
      </c>
      <c r="AL14" s="59">
        <v>-53.4</v>
      </c>
      <c r="AM14" s="59">
        <v>-52.8</v>
      </c>
      <c r="AN14" s="59">
        <v>-43</v>
      </c>
      <c r="AO14" s="59">
        <v>-42.9</v>
      </c>
      <c r="AP14" s="59">
        <v>-56.8</v>
      </c>
      <c r="AQ14" s="59">
        <v>-45.9</v>
      </c>
      <c r="AR14" s="60">
        <v>-40.700000000000003</v>
      </c>
      <c r="AS14" s="61"/>
      <c r="AT14" s="61"/>
      <c r="AU14" s="61" t="s">
        <v>6</v>
      </c>
      <c r="AV14" s="62"/>
      <c r="AW14" s="63"/>
      <c r="AX14" s="5"/>
    </row>
    <row r="15" spans="1:50" ht="30" customHeight="1" x14ac:dyDescent="0.3">
      <c r="A15" s="9"/>
      <c r="B15" s="120"/>
      <c r="C15" s="121"/>
      <c r="D15" s="121" t="s">
        <v>7</v>
      </c>
      <c r="E15" s="121"/>
      <c r="F15" s="122" t="s">
        <v>8</v>
      </c>
      <c r="G15" s="122"/>
      <c r="H15" s="121"/>
      <c r="I15" s="144">
        <v>1298.8</v>
      </c>
      <c r="J15" s="64">
        <v>1277.9000000000001</v>
      </c>
      <c r="K15" s="64">
        <v>1301.4000000000001</v>
      </c>
      <c r="L15" s="64">
        <v>1288.2</v>
      </c>
      <c r="M15" s="138">
        <v>1241.0999999999999</v>
      </c>
      <c r="N15" s="138">
        <v>995.2</v>
      </c>
      <c r="O15" s="138">
        <v>864.7</v>
      </c>
      <c r="P15" s="65">
        <v>829.3</v>
      </c>
      <c r="Q15" s="64">
        <v>770.7</v>
      </c>
      <c r="R15" s="64">
        <v>706.1</v>
      </c>
      <c r="S15" s="64">
        <v>637.62</v>
      </c>
      <c r="T15" s="64">
        <v>381.5</v>
      </c>
      <c r="U15" s="64">
        <v>315.7</v>
      </c>
      <c r="V15" s="64">
        <v>256</v>
      </c>
      <c r="W15" s="64">
        <v>310.89999999999998</v>
      </c>
      <c r="X15" s="64">
        <v>290.7</v>
      </c>
      <c r="Y15" s="64">
        <v>210.6</v>
      </c>
      <c r="Z15" s="64">
        <v>264.5</v>
      </c>
      <c r="AA15" s="64">
        <v>242.6</v>
      </c>
      <c r="AB15" s="64">
        <v>171.5</v>
      </c>
      <c r="AC15" s="64">
        <v>120.92</v>
      </c>
      <c r="AD15" s="64">
        <v>90.9</v>
      </c>
      <c r="AE15" s="64">
        <v>82.06</v>
      </c>
      <c r="AF15" s="64">
        <v>68.7</v>
      </c>
      <c r="AG15" s="64">
        <v>48.9</v>
      </c>
      <c r="AH15" s="64">
        <v>49.75</v>
      </c>
      <c r="AI15" s="64">
        <v>19.88</v>
      </c>
      <c r="AJ15" s="64">
        <v>17.010000000000002</v>
      </c>
      <c r="AK15" s="64">
        <v>11.4</v>
      </c>
      <c r="AL15" s="64">
        <v>12.1</v>
      </c>
      <c r="AM15" s="64">
        <v>14.75</v>
      </c>
      <c r="AN15" s="64">
        <v>14.3</v>
      </c>
      <c r="AO15" s="64">
        <v>11.3</v>
      </c>
      <c r="AP15" s="64">
        <v>10.4</v>
      </c>
      <c r="AQ15" s="64">
        <v>9.9</v>
      </c>
      <c r="AR15" s="65">
        <v>8.6999999999999993</v>
      </c>
      <c r="AS15" s="66"/>
      <c r="AT15" s="66" t="s">
        <v>42</v>
      </c>
      <c r="AU15" s="67"/>
      <c r="AV15" s="66"/>
      <c r="AW15" s="68"/>
      <c r="AX15" s="9"/>
    </row>
    <row r="16" spans="1:50" ht="30" customHeight="1" x14ac:dyDescent="0.3">
      <c r="A16" s="9"/>
      <c r="B16" s="123"/>
      <c r="C16" s="124"/>
      <c r="D16" s="124" t="s">
        <v>7</v>
      </c>
      <c r="E16" s="124"/>
      <c r="F16" s="124" t="s">
        <v>9</v>
      </c>
      <c r="G16" s="124"/>
      <c r="H16" s="125"/>
      <c r="I16" s="145">
        <v>2622.5</v>
      </c>
      <c r="J16" s="77">
        <v>2712.4</v>
      </c>
      <c r="K16" s="77">
        <v>2906.5</v>
      </c>
      <c r="L16" s="77">
        <v>3041.6</v>
      </c>
      <c r="M16" s="77">
        <v>2588.1999999999998</v>
      </c>
      <c r="N16" s="77">
        <v>2357.6</v>
      </c>
      <c r="O16" s="77">
        <v>2449.9</v>
      </c>
      <c r="P16" s="78">
        <v>2291</v>
      </c>
      <c r="Q16" s="77">
        <v>1750.2</v>
      </c>
      <c r="R16" s="77">
        <v>1714.7</v>
      </c>
      <c r="S16" s="77">
        <v>1222.9000000000001</v>
      </c>
      <c r="T16" s="77">
        <v>1019.99</v>
      </c>
      <c r="U16" s="77">
        <v>912.6</v>
      </c>
      <c r="V16" s="77">
        <v>847.8</v>
      </c>
      <c r="W16" s="77">
        <v>1072.5</v>
      </c>
      <c r="X16" s="77">
        <v>1069.2</v>
      </c>
      <c r="Y16" s="77">
        <v>1102</v>
      </c>
      <c r="Z16" s="77">
        <v>1141.0999999999999</v>
      </c>
      <c r="AA16" s="77">
        <v>1046.4000000000001</v>
      </c>
      <c r="AB16" s="77">
        <v>714.8</v>
      </c>
      <c r="AC16" s="77">
        <v>588.29999999999995</v>
      </c>
      <c r="AD16" s="77">
        <v>458.9</v>
      </c>
      <c r="AE16" s="77">
        <v>453.1</v>
      </c>
      <c r="AF16" s="77">
        <v>338.7</v>
      </c>
      <c r="AG16" s="77">
        <v>233</v>
      </c>
      <c r="AH16" s="77">
        <v>155.68</v>
      </c>
      <c r="AI16" s="77">
        <v>107.82</v>
      </c>
      <c r="AJ16" s="77">
        <v>94.88</v>
      </c>
      <c r="AK16" s="77">
        <v>76.2</v>
      </c>
      <c r="AL16" s="69">
        <v>65.5</v>
      </c>
      <c r="AM16" s="69">
        <v>67.599999999999994</v>
      </c>
      <c r="AN16" s="69">
        <v>57.3</v>
      </c>
      <c r="AO16" s="69">
        <v>54.2</v>
      </c>
      <c r="AP16" s="69">
        <v>67.2</v>
      </c>
      <c r="AQ16" s="69">
        <v>55.8</v>
      </c>
      <c r="AR16" s="70">
        <v>49.4</v>
      </c>
      <c r="AS16" s="71"/>
      <c r="AT16" s="71" t="s">
        <v>43</v>
      </c>
      <c r="AU16" s="72"/>
      <c r="AV16" s="71"/>
      <c r="AW16" s="73"/>
      <c r="AX16" s="9"/>
    </row>
    <row r="17" spans="1:50" s="6" customFormat="1" ht="30" customHeight="1" x14ac:dyDescent="0.3">
      <c r="A17" s="5"/>
      <c r="B17" s="118"/>
      <c r="C17" s="119"/>
      <c r="D17" s="119" t="s">
        <v>7</v>
      </c>
      <c r="E17" s="119" t="s">
        <v>10</v>
      </c>
      <c r="F17" s="119"/>
      <c r="G17" s="119"/>
      <c r="H17" s="119"/>
      <c r="I17" s="142">
        <v>1216.8</v>
      </c>
      <c r="J17" s="55">
        <v>1190.5999999999999</v>
      </c>
      <c r="K17" s="55">
        <v>1344.9</v>
      </c>
      <c r="L17" s="55">
        <v>1321.3</v>
      </c>
      <c r="M17" s="136">
        <v>952</v>
      </c>
      <c r="N17" s="136">
        <v>855.6</v>
      </c>
      <c r="O17" s="136">
        <v>878.7</v>
      </c>
      <c r="P17" s="56">
        <v>614</v>
      </c>
      <c r="Q17" s="55">
        <v>368.9</v>
      </c>
      <c r="R17" s="55">
        <v>326.39999999999998</v>
      </c>
      <c r="S17" s="55">
        <v>319.10000000000002</v>
      </c>
      <c r="T17" s="55">
        <v>300.74</v>
      </c>
      <c r="U17" s="55">
        <v>279.27999999999997</v>
      </c>
      <c r="V17" s="55">
        <v>337.8</v>
      </c>
      <c r="W17" s="55">
        <v>346.7</v>
      </c>
      <c r="X17" s="55">
        <v>395.6</v>
      </c>
      <c r="Y17" s="55">
        <v>455.1</v>
      </c>
      <c r="Z17" s="55">
        <v>385</v>
      </c>
      <c r="AA17" s="55">
        <v>359.3</v>
      </c>
      <c r="AB17" s="55">
        <v>256.2</v>
      </c>
      <c r="AC17" s="55">
        <v>150.9</v>
      </c>
      <c r="AD17" s="55">
        <v>175.7</v>
      </c>
      <c r="AE17" s="55">
        <v>202.8</v>
      </c>
      <c r="AF17" s="55">
        <v>160.80000000000001</v>
      </c>
      <c r="AG17" s="55">
        <v>65.8</v>
      </c>
      <c r="AH17" s="55">
        <v>22.1</v>
      </c>
      <c r="AI17" s="55">
        <v>22.9</v>
      </c>
      <c r="AJ17" s="55">
        <v>10.9</v>
      </c>
      <c r="AK17" s="55">
        <v>6.9</v>
      </c>
      <c r="AL17" s="55">
        <v>6.8</v>
      </c>
      <c r="AM17" s="55">
        <v>-10.8</v>
      </c>
      <c r="AN17" s="55">
        <v>-1.4</v>
      </c>
      <c r="AO17" s="55">
        <v>15.2</v>
      </c>
      <c r="AP17" s="55">
        <v>21.3</v>
      </c>
      <c r="AQ17" s="55">
        <v>19.100000000000001</v>
      </c>
      <c r="AR17" s="56">
        <v>16.2</v>
      </c>
      <c r="AS17" s="57"/>
      <c r="AT17" s="57"/>
      <c r="AU17" s="57" t="s">
        <v>11</v>
      </c>
      <c r="AV17" s="74"/>
      <c r="AW17" s="75"/>
      <c r="AX17" s="5"/>
    </row>
    <row r="18" spans="1:50" ht="30" customHeight="1" x14ac:dyDescent="0.3">
      <c r="A18" s="9"/>
      <c r="B18" s="123"/>
      <c r="C18" s="124"/>
      <c r="D18" s="124" t="s">
        <v>7</v>
      </c>
      <c r="E18" s="124"/>
      <c r="F18" s="124" t="s">
        <v>12</v>
      </c>
      <c r="G18" s="124"/>
      <c r="H18" s="125"/>
      <c r="I18" s="145">
        <v>1035.2</v>
      </c>
      <c r="J18" s="77">
        <v>947</v>
      </c>
      <c r="K18" s="77">
        <v>1031.7</v>
      </c>
      <c r="L18" s="77">
        <v>1024</v>
      </c>
      <c r="M18" s="77">
        <v>796.7</v>
      </c>
      <c r="N18" s="77">
        <v>698.7</v>
      </c>
      <c r="O18" s="77">
        <v>666.6</v>
      </c>
      <c r="P18" s="78">
        <v>514.6</v>
      </c>
      <c r="Q18" s="77">
        <v>264.7</v>
      </c>
      <c r="R18" s="77">
        <v>285</v>
      </c>
      <c r="S18" s="77">
        <v>306.3</v>
      </c>
      <c r="T18" s="77">
        <v>278.5</v>
      </c>
      <c r="U18" s="77">
        <v>255.3</v>
      </c>
      <c r="V18" s="77">
        <v>328</v>
      </c>
      <c r="W18" s="77">
        <v>309.89999999999998</v>
      </c>
      <c r="X18" s="77">
        <v>377.5</v>
      </c>
      <c r="Y18" s="77">
        <v>330.1</v>
      </c>
      <c r="Z18" s="77">
        <v>319.5</v>
      </c>
      <c r="AA18" s="77">
        <v>288.89999999999998</v>
      </c>
      <c r="AB18" s="77">
        <v>190.7</v>
      </c>
      <c r="AC18" s="77">
        <v>156.4</v>
      </c>
      <c r="AD18" s="77">
        <v>139.4</v>
      </c>
      <c r="AE18" s="77">
        <v>139.80000000000001</v>
      </c>
      <c r="AF18" s="77">
        <v>129.6</v>
      </c>
      <c r="AG18" s="77">
        <v>53.3</v>
      </c>
      <c r="AH18" s="77">
        <v>24.1</v>
      </c>
      <c r="AI18" s="77">
        <v>14.7</v>
      </c>
      <c r="AJ18" s="77">
        <v>7.4</v>
      </c>
      <c r="AK18" s="77">
        <v>5</v>
      </c>
      <c r="AL18" s="69">
        <v>5.5</v>
      </c>
      <c r="AM18" s="69">
        <v>6.9</v>
      </c>
      <c r="AN18" s="69">
        <v>4.0999999999999996</v>
      </c>
      <c r="AO18" s="69">
        <v>6.6</v>
      </c>
      <c r="AP18" s="69">
        <v>10.6</v>
      </c>
      <c r="AQ18" s="69">
        <v>9.1</v>
      </c>
      <c r="AR18" s="70">
        <v>9.3000000000000007</v>
      </c>
      <c r="AS18" s="71"/>
      <c r="AT18" s="71" t="s">
        <v>39</v>
      </c>
      <c r="AU18" s="72"/>
      <c r="AV18" s="71"/>
      <c r="AW18" s="73"/>
      <c r="AX18" s="9"/>
    </row>
    <row r="19" spans="1:50" ht="30" customHeight="1" x14ac:dyDescent="0.3">
      <c r="A19" s="9"/>
      <c r="B19" s="120"/>
      <c r="C19" s="121"/>
      <c r="D19" s="121" t="s">
        <v>7</v>
      </c>
      <c r="E19" s="121"/>
      <c r="F19" s="121"/>
      <c r="G19" s="121" t="s">
        <v>13</v>
      </c>
      <c r="H19" s="122"/>
      <c r="I19" s="144">
        <v>1179.8</v>
      </c>
      <c r="J19" s="64">
        <v>1093.8</v>
      </c>
      <c r="K19" s="64">
        <v>1173.5</v>
      </c>
      <c r="L19" s="64">
        <v>1094.8</v>
      </c>
      <c r="M19" s="64">
        <v>871.7</v>
      </c>
      <c r="N19" s="64">
        <v>763.7</v>
      </c>
      <c r="O19" s="64">
        <v>720.7</v>
      </c>
      <c r="P19" s="65">
        <v>573.1</v>
      </c>
      <c r="Q19" s="64">
        <v>306.3</v>
      </c>
      <c r="R19" s="64">
        <v>331.8</v>
      </c>
      <c r="S19" s="64">
        <v>358.3</v>
      </c>
      <c r="T19" s="64">
        <v>335.7</v>
      </c>
      <c r="U19" s="64">
        <v>317.7</v>
      </c>
      <c r="V19" s="64">
        <v>414.5</v>
      </c>
      <c r="W19" s="64">
        <v>402.9</v>
      </c>
      <c r="X19" s="64">
        <v>475</v>
      </c>
      <c r="Y19" s="64">
        <v>402.9</v>
      </c>
      <c r="Z19" s="64">
        <v>381.9</v>
      </c>
      <c r="AA19" s="64">
        <v>340.9</v>
      </c>
      <c r="AB19" s="64">
        <v>236.7</v>
      </c>
      <c r="AC19" s="64">
        <v>180.4</v>
      </c>
      <c r="AD19" s="64">
        <v>159.4</v>
      </c>
      <c r="AE19" s="64">
        <v>154.80000000000001</v>
      </c>
      <c r="AF19" s="64">
        <v>136.41</v>
      </c>
      <c r="AG19" s="64">
        <v>53.3</v>
      </c>
      <c r="AH19" s="64">
        <v>24.1</v>
      </c>
      <c r="AI19" s="64">
        <v>14.7</v>
      </c>
      <c r="AJ19" s="64">
        <v>7.4</v>
      </c>
      <c r="AK19" s="64">
        <v>5</v>
      </c>
      <c r="AL19" s="64">
        <v>5.5</v>
      </c>
      <c r="AM19" s="64">
        <v>6.9</v>
      </c>
      <c r="AN19" s="64">
        <v>4.0999999999999996</v>
      </c>
      <c r="AO19" s="64">
        <v>6.6</v>
      </c>
      <c r="AP19" s="64">
        <v>10.6</v>
      </c>
      <c r="AQ19" s="64">
        <v>9.1</v>
      </c>
      <c r="AR19" s="65">
        <v>9.3000000000000007</v>
      </c>
      <c r="AS19" s="66" t="s">
        <v>14</v>
      </c>
      <c r="AT19" s="76"/>
      <c r="AU19" s="66"/>
      <c r="AV19" s="66"/>
      <c r="AW19" s="68"/>
      <c r="AX19" s="9"/>
    </row>
    <row r="20" spans="1:50" ht="30" customHeight="1" x14ac:dyDescent="0.3">
      <c r="A20" s="9"/>
      <c r="B20" s="123"/>
      <c r="C20" s="124"/>
      <c r="D20" s="124" t="s">
        <v>7</v>
      </c>
      <c r="E20" s="124"/>
      <c r="F20" s="124"/>
      <c r="G20" s="124" t="s">
        <v>15</v>
      </c>
      <c r="H20" s="125"/>
      <c r="I20" s="145">
        <v>144.6</v>
      </c>
      <c r="J20" s="77">
        <v>146.80000000000001</v>
      </c>
      <c r="K20" s="77">
        <v>141.80000000000001</v>
      </c>
      <c r="L20" s="77">
        <v>70.8</v>
      </c>
      <c r="M20" s="77">
        <v>75</v>
      </c>
      <c r="N20" s="77">
        <v>65</v>
      </c>
      <c r="O20" s="77">
        <v>54.1</v>
      </c>
      <c r="P20" s="78">
        <v>58.5</v>
      </c>
      <c r="Q20" s="77">
        <v>41.6</v>
      </c>
      <c r="R20" s="77">
        <v>46.8</v>
      </c>
      <c r="S20" s="77">
        <v>52</v>
      </c>
      <c r="T20" s="77">
        <v>57.2</v>
      </c>
      <c r="U20" s="77">
        <v>62.4</v>
      </c>
      <c r="V20" s="77">
        <v>86.5</v>
      </c>
      <c r="W20" s="77">
        <v>93</v>
      </c>
      <c r="X20" s="77">
        <v>97.5</v>
      </c>
      <c r="Y20" s="77">
        <v>72.8</v>
      </c>
      <c r="Z20" s="77">
        <v>62.4</v>
      </c>
      <c r="AA20" s="77">
        <v>52</v>
      </c>
      <c r="AB20" s="77">
        <v>46</v>
      </c>
      <c r="AC20" s="77">
        <v>24</v>
      </c>
      <c r="AD20" s="77">
        <v>20</v>
      </c>
      <c r="AE20" s="77">
        <v>15</v>
      </c>
      <c r="AF20" s="77">
        <v>6.8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71" t="s">
        <v>16</v>
      </c>
      <c r="AT20" s="71"/>
      <c r="AU20" s="72"/>
      <c r="AV20" s="71"/>
      <c r="AW20" s="73"/>
      <c r="AX20" s="9"/>
    </row>
    <row r="21" spans="1:50" ht="30" customHeight="1" x14ac:dyDescent="0.3">
      <c r="A21" s="9"/>
      <c r="B21" s="120"/>
      <c r="C21" s="121"/>
      <c r="D21" s="121"/>
      <c r="E21" s="121"/>
      <c r="F21" s="121" t="s">
        <v>17</v>
      </c>
      <c r="G21" s="121"/>
      <c r="H21" s="121"/>
      <c r="I21" s="144">
        <v>312.10000000000002</v>
      </c>
      <c r="J21" s="64">
        <v>298.10000000000002</v>
      </c>
      <c r="K21" s="64">
        <v>266.60000000000002</v>
      </c>
      <c r="L21" s="64">
        <v>256.8</v>
      </c>
      <c r="M21" s="138">
        <v>164.7</v>
      </c>
      <c r="N21" s="138">
        <v>131.1</v>
      </c>
      <c r="O21" s="138">
        <v>151.1</v>
      </c>
      <c r="P21" s="65">
        <v>76.2</v>
      </c>
      <c r="Q21" s="64">
        <v>24.1</v>
      </c>
      <c r="R21" s="64">
        <v>116.7</v>
      </c>
      <c r="S21" s="64">
        <v>72.2</v>
      </c>
      <c r="T21" s="64">
        <v>52.2</v>
      </c>
      <c r="U21" s="64">
        <v>45.7</v>
      </c>
      <c r="V21" s="64">
        <v>31.1</v>
      </c>
      <c r="W21" s="64">
        <v>37.799999999999997</v>
      </c>
      <c r="X21" s="64">
        <v>26.7</v>
      </c>
      <c r="Y21" s="64">
        <v>50.7</v>
      </c>
      <c r="Z21" s="64">
        <v>52.2</v>
      </c>
      <c r="AA21" s="64">
        <v>59.2</v>
      </c>
      <c r="AB21" s="64">
        <v>47</v>
      </c>
      <c r="AC21" s="64">
        <v>43.6</v>
      </c>
      <c r="AD21" s="64">
        <v>40.700000000000003</v>
      </c>
      <c r="AE21" s="64">
        <v>52.8</v>
      </c>
      <c r="AF21" s="64">
        <v>28.8</v>
      </c>
      <c r="AG21" s="64">
        <v>1.9000000000000057</v>
      </c>
      <c r="AH21" s="64">
        <v>-9.9999999999997868E-2</v>
      </c>
      <c r="AI21" s="64">
        <v>-0.60000000000000142</v>
      </c>
      <c r="AJ21" s="64">
        <v>-2.97</v>
      </c>
      <c r="AK21" s="64">
        <v>-3.3</v>
      </c>
      <c r="AL21" s="64">
        <v>-4.5</v>
      </c>
      <c r="AM21" s="64">
        <v>-3.45</v>
      </c>
      <c r="AN21" s="64">
        <v>-2.4</v>
      </c>
      <c r="AO21" s="64">
        <v>1.5</v>
      </c>
      <c r="AP21" s="64">
        <v>6.1</v>
      </c>
      <c r="AQ21" s="64">
        <v>5.5</v>
      </c>
      <c r="AR21" s="65">
        <v>4.4000000000000004</v>
      </c>
      <c r="AS21" s="76"/>
      <c r="AT21" s="66" t="s">
        <v>44</v>
      </c>
      <c r="AU21" s="67"/>
      <c r="AV21" s="66"/>
      <c r="AW21" s="68"/>
      <c r="AX21" s="9"/>
    </row>
    <row r="22" spans="1:50" ht="30" customHeight="1" x14ac:dyDescent="0.3">
      <c r="A22" s="9"/>
      <c r="B22" s="123"/>
      <c r="C22" s="124"/>
      <c r="D22" s="124" t="s">
        <v>7</v>
      </c>
      <c r="E22" s="124"/>
      <c r="F22" s="124"/>
      <c r="G22" s="124" t="s">
        <v>13</v>
      </c>
      <c r="H22" s="125"/>
      <c r="I22" s="145">
        <v>564</v>
      </c>
      <c r="J22" s="77">
        <v>548.5</v>
      </c>
      <c r="K22" s="77">
        <v>548.79999999999995</v>
      </c>
      <c r="L22" s="77">
        <v>527.20000000000005</v>
      </c>
      <c r="M22" s="77">
        <v>462.5</v>
      </c>
      <c r="N22" s="77">
        <v>406.4</v>
      </c>
      <c r="O22" s="77">
        <v>390.2</v>
      </c>
      <c r="P22" s="78">
        <v>314.3</v>
      </c>
      <c r="Q22" s="77">
        <v>216</v>
      </c>
      <c r="R22" s="77">
        <v>339.8</v>
      </c>
      <c r="S22" s="77">
        <v>314.60000000000002</v>
      </c>
      <c r="T22" s="77">
        <v>230.8</v>
      </c>
      <c r="U22" s="77">
        <v>196.4</v>
      </c>
      <c r="V22" s="77">
        <v>186.3</v>
      </c>
      <c r="W22" s="77">
        <v>204.2</v>
      </c>
      <c r="X22" s="77">
        <v>173.2</v>
      </c>
      <c r="Y22" s="77">
        <v>183.1</v>
      </c>
      <c r="Z22" s="77">
        <v>183.5</v>
      </c>
      <c r="AA22" s="77">
        <v>180.8</v>
      </c>
      <c r="AB22" s="77">
        <v>154.9</v>
      </c>
      <c r="AC22" s="77">
        <v>133.30000000000001</v>
      </c>
      <c r="AD22" s="77">
        <v>104.3</v>
      </c>
      <c r="AE22" s="77">
        <v>95</v>
      </c>
      <c r="AF22" s="77">
        <v>68.900000000000006</v>
      </c>
      <c r="AG22" s="77">
        <v>35.700000000000003</v>
      </c>
      <c r="AH22" s="77">
        <v>17.3</v>
      </c>
      <c r="AI22" s="77">
        <v>10.7</v>
      </c>
      <c r="AJ22" s="77">
        <v>8.3000000000000007</v>
      </c>
      <c r="AK22" s="77">
        <v>6.4</v>
      </c>
      <c r="AL22" s="69">
        <v>4.9000000000000004</v>
      </c>
      <c r="AM22" s="69">
        <v>4.54</v>
      </c>
      <c r="AN22" s="69">
        <v>4.5999999999999996</v>
      </c>
      <c r="AO22" s="69">
        <v>6.8</v>
      </c>
      <c r="AP22" s="69">
        <v>11.3</v>
      </c>
      <c r="AQ22" s="69">
        <v>9.8000000000000007</v>
      </c>
      <c r="AR22" s="70">
        <v>8</v>
      </c>
      <c r="AS22" s="71" t="s">
        <v>14</v>
      </c>
      <c r="AT22" s="71"/>
      <c r="AU22" s="72"/>
      <c r="AV22" s="71"/>
      <c r="AW22" s="73"/>
      <c r="AX22" s="9"/>
    </row>
    <row r="23" spans="1:50" ht="30" customHeight="1" x14ac:dyDescent="0.3">
      <c r="A23" s="9"/>
      <c r="B23" s="120"/>
      <c r="C23" s="121"/>
      <c r="D23" s="121" t="s">
        <v>7</v>
      </c>
      <c r="E23" s="121"/>
      <c r="F23" s="121"/>
      <c r="G23" s="121" t="s">
        <v>15</v>
      </c>
      <c r="H23" s="121"/>
      <c r="I23" s="144">
        <v>251.9</v>
      </c>
      <c r="J23" s="64">
        <v>250.4</v>
      </c>
      <c r="K23" s="64">
        <v>282.2</v>
      </c>
      <c r="L23" s="64">
        <v>270.39999999999998</v>
      </c>
      <c r="M23" s="138">
        <v>297.8</v>
      </c>
      <c r="N23" s="138">
        <v>275.3</v>
      </c>
      <c r="O23" s="138">
        <v>239.1</v>
      </c>
      <c r="P23" s="65">
        <v>238.1</v>
      </c>
      <c r="Q23" s="64">
        <v>191.9</v>
      </c>
      <c r="R23" s="64">
        <v>223.1</v>
      </c>
      <c r="S23" s="64">
        <v>242.4</v>
      </c>
      <c r="T23" s="64">
        <v>178.3</v>
      </c>
      <c r="U23" s="64">
        <v>150.69999999999999</v>
      </c>
      <c r="V23" s="64">
        <v>155.19999999999999</v>
      </c>
      <c r="W23" s="64">
        <v>166.4</v>
      </c>
      <c r="X23" s="64">
        <v>146.5</v>
      </c>
      <c r="Y23" s="64">
        <v>132.4</v>
      </c>
      <c r="Z23" s="64">
        <v>131.30000000000001</v>
      </c>
      <c r="AA23" s="64">
        <v>121.6</v>
      </c>
      <c r="AB23" s="64">
        <v>107.9</v>
      </c>
      <c r="AC23" s="64">
        <v>89.7</v>
      </c>
      <c r="AD23" s="64">
        <v>63.6</v>
      </c>
      <c r="AE23" s="64">
        <v>42.2</v>
      </c>
      <c r="AF23" s="64">
        <v>40.1</v>
      </c>
      <c r="AG23" s="64">
        <v>33.799999999999997</v>
      </c>
      <c r="AH23" s="64">
        <v>17.399999999999999</v>
      </c>
      <c r="AI23" s="64">
        <v>11.3</v>
      </c>
      <c r="AJ23" s="64">
        <v>11.3</v>
      </c>
      <c r="AK23" s="64">
        <v>9.6999999999999993</v>
      </c>
      <c r="AL23" s="64">
        <v>9.4</v>
      </c>
      <c r="AM23" s="64">
        <v>7.99</v>
      </c>
      <c r="AN23" s="64">
        <v>7</v>
      </c>
      <c r="AO23" s="64">
        <v>5.3</v>
      </c>
      <c r="AP23" s="64">
        <v>5.2</v>
      </c>
      <c r="AQ23" s="64">
        <v>4.3</v>
      </c>
      <c r="AR23" s="65">
        <v>3.6</v>
      </c>
      <c r="AS23" s="66" t="s">
        <v>16</v>
      </c>
      <c r="AT23" s="66"/>
      <c r="AU23" s="67"/>
      <c r="AV23" s="66"/>
      <c r="AW23" s="68"/>
      <c r="AX23" s="13"/>
    </row>
    <row r="24" spans="1:50" ht="30" customHeight="1" x14ac:dyDescent="0.3">
      <c r="A24" s="9"/>
      <c r="B24" s="123"/>
      <c r="C24" s="124"/>
      <c r="D24" s="124" t="s">
        <v>7</v>
      </c>
      <c r="E24" s="124"/>
      <c r="F24" s="124" t="s">
        <v>18</v>
      </c>
      <c r="G24" s="124"/>
      <c r="H24" s="125"/>
      <c r="I24" s="145">
        <v>-109.6</v>
      </c>
      <c r="J24" s="77">
        <v>-97.9</v>
      </c>
      <c r="K24" s="77">
        <v>-148</v>
      </c>
      <c r="L24" s="77">
        <v>-213.4</v>
      </c>
      <c r="M24" s="77">
        <v>-195.1</v>
      </c>
      <c r="N24" s="77">
        <v>-220.1</v>
      </c>
      <c r="O24" s="77">
        <v>-214.8</v>
      </c>
      <c r="P24" s="78">
        <v>-236.6</v>
      </c>
      <c r="Q24" s="77">
        <v>-246.8</v>
      </c>
      <c r="R24" s="77">
        <v>-267.2</v>
      </c>
      <c r="S24" s="77">
        <v>-111.88</v>
      </c>
      <c r="T24" s="77">
        <v>-115.41</v>
      </c>
      <c r="U24" s="77">
        <v>-74.7</v>
      </c>
      <c r="V24" s="77">
        <v>-49.5</v>
      </c>
      <c r="W24" s="77">
        <v>-35</v>
      </c>
      <c r="X24" s="77">
        <v>-23.29</v>
      </c>
      <c r="Y24" s="77">
        <v>16.57</v>
      </c>
      <c r="Z24" s="77">
        <v>32.65</v>
      </c>
      <c r="AA24" s="77">
        <v>28.62</v>
      </c>
      <c r="AB24" s="77">
        <v>14.19</v>
      </c>
      <c r="AC24" s="77">
        <v>11.04</v>
      </c>
      <c r="AD24" s="77">
        <v>8.5399999999999991</v>
      </c>
      <c r="AE24" s="77">
        <v>7.35</v>
      </c>
      <c r="AF24" s="77">
        <v>8.25</v>
      </c>
      <c r="AG24" s="77">
        <v>8.23</v>
      </c>
      <c r="AH24" s="77">
        <v>6.7</v>
      </c>
      <c r="AI24" s="77">
        <v>5.08</v>
      </c>
      <c r="AJ24" s="77">
        <v>3.34</v>
      </c>
      <c r="AK24" s="77">
        <v>4.7699999999999996</v>
      </c>
      <c r="AL24" s="69">
        <v>6.12</v>
      </c>
      <c r="AM24" s="69">
        <v>6.04</v>
      </c>
      <c r="AN24" s="69">
        <v>4.9000000000000004</v>
      </c>
      <c r="AO24" s="77" t="s">
        <v>49</v>
      </c>
      <c r="AP24" s="77" t="s">
        <v>49</v>
      </c>
      <c r="AQ24" s="77" t="s">
        <v>49</v>
      </c>
      <c r="AR24" s="78" t="s">
        <v>49</v>
      </c>
      <c r="AS24" s="71"/>
      <c r="AT24" s="71" t="s">
        <v>40</v>
      </c>
      <c r="AU24" s="72"/>
      <c r="AV24" s="71"/>
      <c r="AW24" s="73"/>
      <c r="AX24" s="9"/>
    </row>
    <row r="25" spans="1:50" ht="30" customHeight="1" x14ac:dyDescent="0.3">
      <c r="A25" s="9"/>
      <c r="B25" s="120"/>
      <c r="C25" s="121"/>
      <c r="D25" s="121" t="s">
        <v>7</v>
      </c>
      <c r="E25" s="121"/>
      <c r="F25" s="121"/>
      <c r="G25" s="121" t="s">
        <v>13</v>
      </c>
      <c r="H25" s="121"/>
      <c r="I25" s="144">
        <v>213.5</v>
      </c>
      <c r="J25" s="64">
        <v>217.6</v>
      </c>
      <c r="K25" s="64">
        <v>176</v>
      </c>
      <c r="L25" s="64">
        <v>79.2</v>
      </c>
      <c r="M25" s="64">
        <v>81.099999999999994</v>
      </c>
      <c r="N25" s="64">
        <v>50.8</v>
      </c>
      <c r="O25" s="64">
        <v>68.599999999999994</v>
      </c>
      <c r="P25" s="65">
        <v>76.5</v>
      </c>
      <c r="Q25" s="64">
        <v>77.900000000000006</v>
      </c>
      <c r="R25" s="64">
        <v>44.7</v>
      </c>
      <c r="S25" s="64">
        <v>23.05</v>
      </c>
      <c r="T25" s="64">
        <v>15.15</v>
      </c>
      <c r="U25" s="64">
        <v>19.66</v>
      </c>
      <c r="V25" s="64">
        <v>34.89</v>
      </c>
      <c r="W25" s="64">
        <v>39.590000000000003</v>
      </c>
      <c r="X25" s="64">
        <v>38.840000000000003</v>
      </c>
      <c r="Y25" s="64">
        <v>62.94</v>
      </c>
      <c r="Z25" s="64">
        <v>72.08</v>
      </c>
      <c r="AA25" s="64">
        <v>66.25</v>
      </c>
      <c r="AB25" s="64">
        <v>37.69</v>
      </c>
      <c r="AC25" s="64">
        <v>25.72</v>
      </c>
      <c r="AD25" s="64">
        <v>15.74</v>
      </c>
      <c r="AE25" s="64">
        <v>13.31</v>
      </c>
      <c r="AF25" s="64">
        <v>12.99</v>
      </c>
      <c r="AG25" s="64">
        <v>11.33</v>
      </c>
      <c r="AH25" s="64">
        <v>8.81</v>
      </c>
      <c r="AI25" s="64">
        <v>6.34</v>
      </c>
      <c r="AJ25" s="64" t="s">
        <v>49</v>
      </c>
      <c r="AK25" s="64" t="s">
        <v>49</v>
      </c>
      <c r="AL25" s="64" t="s">
        <v>49</v>
      </c>
      <c r="AM25" s="64" t="s">
        <v>49</v>
      </c>
      <c r="AN25" s="64" t="s">
        <v>49</v>
      </c>
      <c r="AO25" s="64" t="s">
        <v>49</v>
      </c>
      <c r="AP25" s="64" t="s">
        <v>49</v>
      </c>
      <c r="AQ25" s="64" t="s">
        <v>49</v>
      </c>
      <c r="AR25" s="65" t="s">
        <v>49</v>
      </c>
      <c r="AS25" s="66" t="s">
        <v>14</v>
      </c>
      <c r="AT25" s="66"/>
      <c r="AU25" s="67"/>
      <c r="AV25" s="66"/>
      <c r="AW25" s="79"/>
      <c r="AX25" s="9"/>
    </row>
    <row r="26" spans="1:50" ht="30" customHeight="1" x14ac:dyDescent="0.3">
      <c r="A26" s="9"/>
      <c r="B26" s="123"/>
      <c r="C26" s="124"/>
      <c r="D26" s="124" t="s">
        <v>7</v>
      </c>
      <c r="E26" s="124"/>
      <c r="F26" s="124"/>
      <c r="G26" s="124" t="s">
        <v>15</v>
      </c>
      <c r="H26" s="125"/>
      <c r="I26" s="145">
        <v>323.10000000000002</v>
      </c>
      <c r="J26" s="77">
        <v>315.5</v>
      </c>
      <c r="K26" s="77">
        <v>324</v>
      </c>
      <c r="L26" s="77">
        <v>292.60000000000002</v>
      </c>
      <c r="M26" s="77">
        <v>276.2</v>
      </c>
      <c r="N26" s="77">
        <v>270.89999999999998</v>
      </c>
      <c r="O26" s="77">
        <v>283.39999999999998</v>
      </c>
      <c r="P26" s="78">
        <v>313.10000000000002</v>
      </c>
      <c r="Q26" s="77">
        <v>324.7</v>
      </c>
      <c r="R26" s="77">
        <v>311.89999999999998</v>
      </c>
      <c r="S26" s="77">
        <v>134.93</v>
      </c>
      <c r="T26" s="77">
        <v>130.56</v>
      </c>
      <c r="U26" s="77">
        <v>94.36</v>
      </c>
      <c r="V26" s="77">
        <v>84.39</v>
      </c>
      <c r="W26" s="77">
        <v>74.59</v>
      </c>
      <c r="X26" s="77">
        <v>62.13</v>
      </c>
      <c r="Y26" s="77">
        <v>46.37</v>
      </c>
      <c r="Z26" s="77">
        <v>39.43</v>
      </c>
      <c r="AA26" s="77">
        <v>37.630000000000003</v>
      </c>
      <c r="AB26" s="77">
        <v>23.5</v>
      </c>
      <c r="AC26" s="77">
        <v>14.68</v>
      </c>
      <c r="AD26" s="77">
        <v>7.2</v>
      </c>
      <c r="AE26" s="77">
        <v>5.96</v>
      </c>
      <c r="AF26" s="77">
        <v>4.74</v>
      </c>
      <c r="AG26" s="77">
        <v>3.1</v>
      </c>
      <c r="AH26" s="77">
        <v>2.11</v>
      </c>
      <c r="AI26" s="77">
        <v>1.26</v>
      </c>
      <c r="AJ26" s="77" t="s">
        <v>49</v>
      </c>
      <c r="AK26" s="77" t="s">
        <v>49</v>
      </c>
      <c r="AL26" s="77" t="s">
        <v>49</v>
      </c>
      <c r="AM26" s="77" t="s">
        <v>49</v>
      </c>
      <c r="AN26" s="77" t="s">
        <v>49</v>
      </c>
      <c r="AO26" s="77" t="s">
        <v>49</v>
      </c>
      <c r="AP26" s="77" t="s">
        <v>49</v>
      </c>
      <c r="AQ26" s="77" t="s">
        <v>49</v>
      </c>
      <c r="AR26" s="78" t="s">
        <v>49</v>
      </c>
      <c r="AS26" s="71" t="s">
        <v>16</v>
      </c>
      <c r="AT26" s="71"/>
      <c r="AU26" s="72"/>
      <c r="AV26" s="71"/>
      <c r="AW26" s="73"/>
      <c r="AX26" s="9"/>
    </row>
    <row r="27" spans="1:50" ht="30" customHeight="1" x14ac:dyDescent="0.3">
      <c r="A27" s="9"/>
      <c r="B27" s="120"/>
      <c r="C27" s="121"/>
      <c r="D27" s="121" t="s">
        <v>7</v>
      </c>
      <c r="E27" s="121"/>
      <c r="F27" s="121" t="s">
        <v>19</v>
      </c>
      <c r="G27" s="121"/>
      <c r="H27" s="122"/>
      <c r="I27" s="144">
        <v>38.5</v>
      </c>
      <c r="J27" s="64">
        <v>37.299999999999997</v>
      </c>
      <c r="K27" s="64">
        <v>49</v>
      </c>
      <c r="L27" s="64">
        <v>31.2</v>
      </c>
      <c r="M27" s="138">
        <v>18.100000000000001</v>
      </c>
      <c r="N27" s="138">
        <v>32.5</v>
      </c>
      <c r="O27" s="138">
        <v>46.4</v>
      </c>
      <c r="P27" s="65">
        <v>22.9</v>
      </c>
      <c r="Q27" s="64">
        <v>55</v>
      </c>
      <c r="R27" s="64">
        <v>13.3</v>
      </c>
      <c r="S27" s="64">
        <v>19.22</v>
      </c>
      <c r="T27" s="64">
        <v>13.71</v>
      </c>
      <c r="U27" s="64">
        <v>30.5</v>
      </c>
      <c r="V27" s="64">
        <v>21.4</v>
      </c>
      <c r="W27" s="64">
        <v>34.36</v>
      </c>
      <c r="X27" s="64">
        <v>21.32</v>
      </c>
      <c r="Y27" s="64">
        <v>30.49</v>
      </c>
      <c r="Z27" s="64">
        <v>22.19</v>
      </c>
      <c r="AA27" s="64">
        <v>38.049999999999997</v>
      </c>
      <c r="AB27" s="64">
        <v>34.24</v>
      </c>
      <c r="AC27" s="64">
        <v>20.8</v>
      </c>
      <c r="AD27" s="64">
        <v>12.38</v>
      </c>
      <c r="AE27" s="64">
        <v>7.35</v>
      </c>
      <c r="AF27" s="64">
        <v>6.22</v>
      </c>
      <c r="AG27" s="64">
        <v>0.56000000000000005</v>
      </c>
      <c r="AH27" s="64">
        <v>0.45</v>
      </c>
      <c r="AI27" s="64">
        <v>0.93</v>
      </c>
      <c r="AJ27" s="64">
        <v>-1.22</v>
      </c>
      <c r="AK27" s="64">
        <v>-0.13</v>
      </c>
      <c r="AL27" s="64">
        <v>-0.4</v>
      </c>
      <c r="AM27" s="64">
        <v>-0.69</v>
      </c>
      <c r="AN27" s="64">
        <v>-0.86</v>
      </c>
      <c r="AO27" s="64" t="s">
        <v>49</v>
      </c>
      <c r="AP27" s="64" t="s">
        <v>49</v>
      </c>
      <c r="AQ27" s="64" t="s">
        <v>49</v>
      </c>
      <c r="AR27" s="65" t="s">
        <v>49</v>
      </c>
      <c r="AS27" s="76"/>
      <c r="AT27" s="66" t="s">
        <v>45</v>
      </c>
      <c r="AU27" s="67"/>
      <c r="AV27" s="66"/>
      <c r="AW27" s="68"/>
      <c r="AX27" s="9"/>
    </row>
    <row r="28" spans="1:50" ht="30" customHeight="1" x14ac:dyDescent="0.3">
      <c r="A28" s="9"/>
      <c r="B28" s="123"/>
      <c r="C28" s="124"/>
      <c r="D28" s="124" t="s">
        <v>7</v>
      </c>
      <c r="E28" s="124"/>
      <c r="F28" s="124"/>
      <c r="G28" s="124" t="s">
        <v>13</v>
      </c>
      <c r="H28" s="125"/>
      <c r="I28" s="145">
        <v>209</v>
      </c>
      <c r="J28" s="77">
        <v>217.8</v>
      </c>
      <c r="K28" s="77">
        <v>273</v>
      </c>
      <c r="L28" s="77">
        <v>266.8</v>
      </c>
      <c r="M28" s="77">
        <v>292.5</v>
      </c>
      <c r="N28" s="77">
        <v>244.7</v>
      </c>
      <c r="O28" s="77">
        <v>253.6</v>
      </c>
      <c r="P28" s="78">
        <v>223.8</v>
      </c>
      <c r="Q28" s="77">
        <v>170</v>
      </c>
      <c r="R28" s="77">
        <v>244.8</v>
      </c>
      <c r="S28" s="77">
        <v>157.15</v>
      </c>
      <c r="T28" s="77">
        <v>147.85</v>
      </c>
      <c r="U28" s="77">
        <v>117</v>
      </c>
      <c r="V28" s="77">
        <v>91</v>
      </c>
      <c r="W28" s="77">
        <v>155.97999999999999</v>
      </c>
      <c r="X28" s="77">
        <v>137.94999999999999</v>
      </c>
      <c r="Y28" s="77">
        <v>108.77</v>
      </c>
      <c r="Z28" s="77">
        <v>117.47</v>
      </c>
      <c r="AA28" s="77">
        <v>101.23</v>
      </c>
      <c r="AB28" s="77">
        <v>76.459999999999994</v>
      </c>
      <c r="AC28" s="77">
        <v>51.65</v>
      </c>
      <c r="AD28" s="77">
        <v>35.6</v>
      </c>
      <c r="AE28" s="77">
        <v>25.22</v>
      </c>
      <c r="AF28" s="77">
        <v>21.39</v>
      </c>
      <c r="AG28" s="77">
        <v>14.76</v>
      </c>
      <c r="AH28" s="77">
        <v>7.69</v>
      </c>
      <c r="AI28" s="77">
        <v>5.96</v>
      </c>
      <c r="AJ28" s="77" t="s">
        <v>49</v>
      </c>
      <c r="AK28" s="77" t="s">
        <v>49</v>
      </c>
      <c r="AL28" s="77" t="s">
        <v>49</v>
      </c>
      <c r="AM28" s="77" t="s">
        <v>49</v>
      </c>
      <c r="AN28" s="77" t="s">
        <v>49</v>
      </c>
      <c r="AO28" s="77" t="s">
        <v>49</v>
      </c>
      <c r="AP28" s="77" t="s">
        <v>49</v>
      </c>
      <c r="AQ28" s="77" t="s">
        <v>49</v>
      </c>
      <c r="AR28" s="78" t="s">
        <v>49</v>
      </c>
      <c r="AS28" s="71" t="s">
        <v>14</v>
      </c>
      <c r="AT28" s="71"/>
      <c r="AU28" s="72"/>
      <c r="AV28" s="71"/>
      <c r="AW28" s="73"/>
      <c r="AX28" s="9"/>
    </row>
    <row r="29" spans="1:50" ht="30" customHeight="1" x14ac:dyDescent="0.3">
      <c r="A29" s="9"/>
      <c r="B29" s="120"/>
      <c r="C29" s="121"/>
      <c r="D29" s="121" t="s">
        <v>7</v>
      </c>
      <c r="E29" s="121"/>
      <c r="F29" s="121"/>
      <c r="G29" s="121" t="s">
        <v>15</v>
      </c>
      <c r="H29" s="121"/>
      <c r="I29" s="144">
        <v>170.5</v>
      </c>
      <c r="J29" s="64">
        <v>180.5</v>
      </c>
      <c r="K29" s="64">
        <v>224</v>
      </c>
      <c r="L29" s="64">
        <v>235.6</v>
      </c>
      <c r="M29" s="138">
        <v>274.39999999999998</v>
      </c>
      <c r="N29" s="138">
        <v>212.2</v>
      </c>
      <c r="O29" s="138">
        <v>207.2</v>
      </c>
      <c r="P29" s="65">
        <v>200.9</v>
      </c>
      <c r="Q29" s="64">
        <v>115</v>
      </c>
      <c r="R29" s="64">
        <v>231.5</v>
      </c>
      <c r="S29" s="64">
        <v>137.93</v>
      </c>
      <c r="T29" s="64">
        <v>134.13999999999999</v>
      </c>
      <c r="U29" s="64">
        <v>86.5</v>
      </c>
      <c r="V29" s="64">
        <v>69.599999999999994</v>
      </c>
      <c r="W29" s="64">
        <v>121.62</v>
      </c>
      <c r="X29" s="64">
        <v>116.63</v>
      </c>
      <c r="Y29" s="64">
        <v>78.28</v>
      </c>
      <c r="Z29" s="64">
        <v>95.28</v>
      </c>
      <c r="AA29" s="64">
        <v>63.18</v>
      </c>
      <c r="AB29" s="64">
        <v>42.22</v>
      </c>
      <c r="AC29" s="64">
        <v>30.85</v>
      </c>
      <c r="AD29" s="64">
        <v>23.22</v>
      </c>
      <c r="AE29" s="64">
        <v>17.87</v>
      </c>
      <c r="AF29" s="64">
        <v>15.17</v>
      </c>
      <c r="AG29" s="64">
        <v>14.2</v>
      </c>
      <c r="AH29" s="64">
        <v>7.24</v>
      </c>
      <c r="AI29" s="64">
        <v>5.03</v>
      </c>
      <c r="AJ29" s="64" t="s">
        <v>49</v>
      </c>
      <c r="AK29" s="64" t="s">
        <v>49</v>
      </c>
      <c r="AL29" s="64" t="s">
        <v>49</v>
      </c>
      <c r="AM29" s="64" t="s">
        <v>49</v>
      </c>
      <c r="AN29" s="64" t="s">
        <v>49</v>
      </c>
      <c r="AO29" s="65" t="s">
        <v>49</v>
      </c>
      <c r="AP29" s="65" t="s">
        <v>49</v>
      </c>
      <c r="AQ29" s="65" t="s">
        <v>49</v>
      </c>
      <c r="AR29" s="65" t="s">
        <v>49</v>
      </c>
      <c r="AS29" s="66" t="s">
        <v>16</v>
      </c>
      <c r="AT29" s="66"/>
      <c r="AU29" s="67"/>
      <c r="AV29" s="66"/>
      <c r="AW29" s="68"/>
      <c r="AX29" s="9"/>
    </row>
    <row r="30" spans="1:50" ht="30" customHeight="1" x14ac:dyDescent="0.3">
      <c r="A30" s="9"/>
      <c r="B30" s="123"/>
      <c r="C30" s="124"/>
      <c r="D30" s="124" t="s">
        <v>7</v>
      </c>
      <c r="E30" s="124"/>
      <c r="F30" s="124" t="s">
        <v>20</v>
      </c>
      <c r="G30" s="124"/>
      <c r="H30" s="125"/>
      <c r="I30" s="145">
        <v>-59.4</v>
      </c>
      <c r="J30" s="77">
        <v>6.1000000000000085</v>
      </c>
      <c r="K30" s="77">
        <v>145.6</v>
      </c>
      <c r="L30" s="77">
        <v>222.7</v>
      </c>
      <c r="M30" s="77">
        <v>167.6</v>
      </c>
      <c r="N30" s="77">
        <v>213.4</v>
      </c>
      <c r="O30" s="77">
        <v>229.4</v>
      </c>
      <c r="P30" s="78">
        <v>236.9</v>
      </c>
      <c r="Q30" s="77">
        <v>271.89999999999998</v>
      </c>
      <c r="R30" s="77">
        <v>178.6</v>
      </c>
      <c r="S30" s="77">
        <v>33.26</v>
      </c>
      <c r="T30" s="77">
        <v>71.470000000000056</v>
      </c>
      <c r="U30" s="77">
        <v>22.43</v>
      </c>
      <c r="V30" s="77">
        <v>6.7400000000000233</v>
      </c>
      <c r="W30" s="77">
        <v>-0.38000000000000256</v>
      </c>
      <c r="X30" s="77">
        <v>-6.6599999999999824</v>
      </c>
      <c r="Y30" s="77">
        <v>27.34</v>
      </c>
      <c r="Z30" s="77">
        <v>-41.479999999999876</v>
      </c>
      <c r="AA30" s="77">
        <v>-55.6</v>
      </c>
      <c r="AB30" s="77">
        <v>-29.97</v>
      </c>
      <c r="AC30" s="77">
        <v>-80.989999999999995</v>
      </c>
      <c r="AD30" s="77">
        <v>-25.29</v>
      </c>
      <c r="AE30" s="77">
        <v>-4.4899999999999842</v>
      </c>
      <c r="AF30" s="77">
        <v>-11.98</v>
      </c>
      <c r="AG30" s="77">
        <v>1.6799999999999944</v>
      </c>
      <c r="AH30" s="77">
        <v>-9.01</v>
      </c>
      <c r="AI30" s="77">
        <v>6.8599999999999941</v>
      </c>
      <c r="AJ30" s="77">
        <v>4.350000000000005</v>
      </c>
      <c r="AK30" s="77">
        <v>0.55999999999999783</v>
      </c>
      <c r="AL30" s="69">
        <v>7.9999999999997407E-2</v>
      </c>
      <c r="AM30" s="69">
        <v>-19.600000000000001</v>
      </c>
      <c r="AN30" s="69">
        <v>-7.14</v>
      </c>
      <c r="AO30" s="69">
        <v>7.1</v>
      </c>
      <c r="AP30" s="69">
        <v>4.5999999999999996</v>
      </c>
      <c r="AQ30" s="69">
        <v>4.5</v>
      </c>
      <c r="AR30" s="70">
        <v>2.5</v>
      </c>
      <c r="AS30" s="71"/>
      <c r="AT30" s="71" t="s">
        <v>46</v>
      </c>
      <c r="AU30" s="72"/>
      <c r="AV30" s="71"/>
      <c r="AW30" s="73"/>
      <c r="AX30" s="9"/>
    </row>
    <row r="31" spans="1:50" ht="30" customHeight="1" x14ac:dyDescent="0.3">
      <c r="A31" s="9"/>
      <c r="B31" s="120"/>
      <c r="C31" s="121"/>
      <c r="D31" s="121" t="s">
        <v>7</v>
      </c>
      <c r="E31" s="121"/>
      <c r="F31" s="121"/>
      <c r="G31" s="121" t="s">
        <v>13</v>
      </c>
      <c r="H31" s="121"/>
      <c r="I31" s="144">
        <v>433.6</v>
      </c>
      <c r="J31" s="64">
        <v>471.5</v>
      </c>
      <c r="K31" s="64">
        <v>409.6</v>
      </c>
      <c r="L31" s="64">
        <v>515</v>
      </c>
      <c r="M31" s="64">
        <v>442.4</v>
      </c>
      <c r="N31" s="64">
        <v>439.5</v>
      </c>
      <c r="O31" s="64">
        <v>447</v>
      </c>
      <c r="P31" s="65">
        <v>446.2</v>
      </c>
      <c r="Q31" s="64">
        <v>534.79999999999995</v>
      </c>
      <c r="R31" s="64">
        <v>376.1</v>
      </c>
      <c r="S31" s="64">
        <v>241.2</v>
      </c>
      <c r="T31" s="64">
        <v>152.65</v>
      </c>
      <c r="U31" s="64">
        <v>124.49</v>
      </c>
      <c r="V31" s="64">
        <v>97.89</v>
      </c>
      <c r="W31" s="64">
        <v>108</v>
      </c>
      <c r="X31" s="64">
        <v>142.28</v>
      </c>
      <c r="Y31" s="64">
        <v>135.66999999999999</v>
      </c>
      <c r="Z31" s="64">
        <v>102.5</v>
      </c>
      <c r="AA31" s="64">
        <v>106.04</v>
      </c>
      <c r="AB31" s="64">
        <v>66.930000000000007</v>
      </c>
      <c r="AC31" s="64">
        <v>34.61</v>
      </c>
      <c r="AD31" s="64">
        <v>34.729999999999997</v>
      </c>
      <c r="AE31" s="64">
        <v>25.71</v>
      </c>
      <c r="AF31" s="64">
        <v>23.98</v>
      </c>
      <c r="AG31" s="64">
        <v>21.85</v>
      </c>
      <c r="AH31" s="64">
        <v>6.69</v>
      </c>
      <c r="AI31" s="64">
        <v>19.100000000000001</v>
      </c>
      <c r="AJ31" s="64" t="s">
        <v>49</v>
      </c>
      <c r="AK31" s="64" t="s">
        <v>49</v>
      </c>
      <c r="AL31" s="64" t="s">
        <v>49</v>
      </c>
      <c r="AM31" s="64" t="s">
        <v>49</v>
      </c>
      <c r="AN31" s="64" t="s">
        <v>49</v>
      </c>
      <c r="AO31" s="64" t="s">
        <v>49</v>
      </c>
      <c r="AP31" s="64" t="s">
        <v>49</v>
      </c>
      <c r="AQ31" s="64" t="s">
        <v>49</v>
      </c>
      <c r="AR31" s="64" t="s">
        <v>49</v>
      </c>
      <c r="AS31" s="66" t="s">
        <v>14</v>
      </c>
      <c r="AT31" s="66"/>
      <c r="AU31" s="67"/>
      <c r="AV31" s="66"/>
      <c r="AW31" s="79"/>
      <c r="AX31" s="9"/>
    </row>
    <row r="32" spans="1:50" ht="30" customHeight="1" x14ac:dyDescent="0.3">
      <c r="A32" s="9"/>
      <c r="B32" s="123"/>
      <c r="C32" s="124"/>
      <c r="D32" s="124" t="s">
        <v>7</v>
      </c>
      <c r="E32" s="124"/>
      <c r="F32" s="124"/>
      <c r="G32" s="124" t="s">
        <v>15</v>
      </c>
      <c r="H32" s="125"/>
      <c r="I32" s="145">
        <v>493</v>
      </c>
      <c r="J32" s="77">
        <v>465.4</v>
      </c>
      <c r="K32" s="77">
        <v>264</v>
      </c>
      <c r="L32" s="77">
        <v>292.3</v>
      </c>
      <c r="M32" s="77">
        <v>274.8</v>
      </c>
      <c r="N32" s="77">
        <v>226.1</v>
      </c>
      <c r="O32" s="77">
        <v>217.6</v>
      </c>
      <c r="P32" s="78">
        <v>209.3</v>
      </c>
      <c r="Q32" s="77">
        <v>262.89999999999998</v>
      </c>
      <c r="R32" s="77">
        <v>197.5</v>
      </c>
      <c r="S32" s="77">
        <v>207.94</v>
      </c>
      <c r="T32" s="77">
        <v>71.569999999999993</v>
      </c>
      <c r="U32" s="77">
        <v>102.06</v>
      </c>
      <c r="V32" s="77">
        <v>91.15</v>
      </c>
      <c r="W32" s="77">
        <v>108.37</v>
      </c>
      <c r="X32" s="77">
        <v>148.94</v>
      </c>
      <c r="Y32" s="77">
        <v>108.33</v>
      </c>
      <c r="Z32" s="77">
        <v>143.97999999999999</v>
      </c>
      <c r="AA32" s="77">
        <v>161.63999999999999</v>
      </c>
      <c r="AB32" s="77">
        <v>96.9</v>
      </c>
      <c r="AC32" s="77">
        <v>115.6</v>
      </c>
      <c r="AD32" s="77">
        <v>60.02</v>
      </c>
      <c r="AE32" s="77">
        <v>30.2</v>
      </c>
      <c r="AF32" s="77">
        <v>35.96</v>
      </c>
      <c r="AG32" s="77">
        <v>20.170000000000002</v>
      </c>
      <c r="AH32" s="77">
        <v>15.7</v>
      </c>
      <c r="AI32" s="77">
        <v>12.24</v>
      </c>
      <c r="AJ32" s="78" t="s">
        <v>49</v>
      </c>
      <c r="AK32" s="78" t="s">
        <v>49</v>
      </c>
      <c r="AL32" s="78" t="s">
        <v>49</v>
      </c>
      <c r="AM32" s="78" t="s">
        <v>49</v>
      </c>
      <c r="AN32" s="78" t="s">
        <v>49</v>
      </c>
      <c r="AO32" s="78" t="s">
        <v>49</v>
      </c>
      <c r="AP32" s="78" t="s">
        <v>49</v>
      </c>
      <c r="AQ32" s="78" t="s">
        <v>49</v>
      </c>
      <c r="AR32" s="78" t="s">
        <v>49</v>
      </c>
      <c r="AS32" s="71" t="s">
        <v>16</v>
      </c>
      <c r="AT32" s="71"/>
      <c r="AU32" s="72"/>
      <c r="AV32" s="71"/>
      <c r="AW32" s="73"/>
    </row>
    <row r="33" spans="1:50" s="6" customFormat="1" ht="30" customHeight="1" x14ac:dyDescent="0.3">
      <c r="A33" s="5"/>
      <c r="B33" s="118"/>
      <c r="C33" s="119"/>
      <c r="D33" s="119" t="s">
        <v>21</v>
      </c>
      <c r="E33" s="119"/>
      <c r="F33" s="119"/>
      <c r="G33" s="119"/>
      <c r="H33" s="126"/>
      <c r="I33" s="142">
        <v>394</v>
      </c>
      <c r="J33" s="55">
        <v>259.39999999999998</v>
      </c>
      <c r="K33" s="55">
        <v>281</v>
      </c>
      <c r="L33" s="55">
        <v>274.7</v>
      </c>
      <c r="M33" s="136">
        <v>215.3</v>
      </c>
      <c r="N33" s="136">
        <v>227.6</v>
      </c>
      <c r="O33" s="136">
        <v>260.10000000000002</v>
      </c>
      <c r="P33" s="56">
        <v>260</v>
      </c>
      <c r="Q33" s="55">
        <v>126.2</v>
      </c>
      <c r="R33" s="55">
        <v>279.7</v>
      </c>
      <c r="S33" s="55">
        <v>371.1</v>
      </c>
      <c r="T33" s="55">
        <v>232.29</v>
      </c>
      <c r="U33" s="55">
        <v>199.29</v>
      </c>
      <c r="V33" s="55">
        <v>238</v>
      </c>
      <c r="W33" s="55">
        <v>315</v>
      </c>
      <c r="X33" s="55">
        <v>278.8</v>
      </c>
      <c r="Y33" s="55">
        <v>294.89999999999998</v>
      </c>
      <c r="Z33" s="55">
        <v>373.3</v>
      </c>
      <c r="AA33" s="55">
        <v>430.8</v>
      </c>
      <c r="AB33" s="55">
        <v>398.75</v>
      </c>
      <c r="AC33" s="55">
        <v>314.39999999999998</v>
      </c>
      <c r="AD33" s="55">
        <v>106.43</v>
      </c>
      <c r="AE33" s="55">
        <v>165.8</v>
      </c>
      <c r="AF33" s="55">
        <v>126.5</v>
      </c>
      <c r="AG33" s="55">
        <v>139.80000000000001</v>
      </c>
      <c r="AH33" s="55">
        <v>86.7</v>
      </c>
      <c r="AI33" s="55">
        <v>64.599999999999994</v>
      </c>
      <c r="AJ33" s="55">
        <v>68.290000000000006</v>
      </c>
      <c r="AK33" s="55">
        <v>36.6</v>
      </c>
      <c r="AL33" s="55">
        <v>40.700000000000003</v>
      </c>
      <c r="AM33" s="55">
        <v>47.3</v>
      </c>
      <c r="AN33" s="55">
        <v>54.5</v>
      </c>
      <c r="AO33" s="55">
        <v>53.9</v>
      </c>
      <c r="AP33" s="55">
        <v>34.1</v>
      </c>
      <c r="AQ33" s="55">
        <v>29.4</v>
      </c>
      <c r="AR33" s="56">
        <v>28.6</v>
      </c>
      <c r="AS33" s="57"/>
      <c r="AT33" s="57"/>
      <c r="AU33" s="74"/>
      <c r="AV33" s="57" t="s">
        <v>51</v>
      </c>
      <c r="AW33" s="58"/>
      <c r="AX33" s="5"/>
    </row>
    <row r="34" spans="1:50" ht="30" customHeight="1" x14ac:dyDescent="0.3">
      <c r="A34" s="9"/>
      <c r="B34" s="123"/>
      <c r="C34" s="124"/>
      <c r="D34" s="124"/>
      <c r="E34" s="124" t="s">
        <v>22</v>
      </c>
      <c r="F34" s="124"/>
      <c r="G34" s="124"/>
      <c r="H34" s="125"/>
      <c r="I34" s="145">
        <v>117.6</v>
      </c>
      <c r="J34" s="77">
        <v>13.2</v>
      </c>
      <c r="K34" s="77">
        <v>-12.8</v>
      </c>
      <c r="L34" s="77">
        <v>-14.4</v>
      </c>
      <c r="M34" s="77">
        <v>-13</v>
      </c>
      <c r="N34" s="77">
        <v>1.3</v>
      </c>
      <c r="O34" s="77">
        <v>24.3</v>
      </c>
      <c r="P34" s="78">
        <v>16.100000000000001</v>
      </c>
      <c r="Q34" s="77">
        <v>14.6</v>
      </c>
      <c r="R34" s="77">
        <v>18.899999999999999</v>
      </c>
      <c r="S34" s="77">
        <v>17.5</v>
      </c>
      <c r="T34" s="77">
        <v>22.69</v>
      </c>
      <c r="U34" s="77">
        <v>-3.6</v>
      </c>
      <c r="V34" s="77">
        <v>16.7</v>
      </c>
      <c r="W34" s="77">
        <v>23.8</v>
      </c>
      <c r="X34" s="77">
        <v>17.100000000000001</v>
      </c>
      <c r="Y34" s="77">
        <v>5.3</v>
      </c>
      <c r="Z34" s="77">
        <v>9.6</v>
      </c>
      <c r="AA34" s="77">
        <v>15.4</v>
      </c>
      <c r="AB34" s="77">
        <v>7.8</v>
      </c>
      <c r="AC34" s="77">
        <v>-3.7</v>
      </c>
      <c r="AD34" s="77">
        <v>3.9</v>
      </c>
      <c r="AE34" s="77">
        <v>-1.1000000000000001</v>
      </c>
      <c r="AF34" s="77">
        <v>3.8</v>
      </c>
      <c r="AG34" s="77">
        <v>1.8</v>
      </c>
      <c r="AH34" s="77">
        <v>2.2999999999999998</v>
      </c>
      <c r="AI34" s="77">
        <v>3.5</v>
      </c>
      <c r="AJ34" s="77">
        <v>2.2999999999999998</v>
      </c>
      <c r="AK34" s="77">
        <v>1.1000000000000001</v>
      </c>
      <c r="AL34" s="69">
        <v>1.6</v>
      </c>
      <c r="AM34" s="69">
        <v>1.5</v>
      </c>
      <c r="AN34" s="69">
        <v>1.4</v>
      </c>
      <c r="AO34" s="69">
        <v>2.2999999999999998</v>
      </c>
      <c r="AP34" s="69">
        <v>2.7</v>
      </c>
      <c r="AQ34" s="69">
        <v>2.6</v>
      </c>
      <c r="AR34" s="70">
        <v>2</v>
      </c>
      <c r="AS34" s="71"/>
      <c r="AT34" s="71" t="s">
        <v>47</v>
      </c>
      <c r="AU34" s="72"/>
      <c r="AV34" s="71"/>
      <c r="AW34" s="73"/>
      <c r="AX34" s="9"/>
    </row>
    <row r="35" spans="1:50" ht="30" customHeight="1" x14ac:dyDescent="0.3">
      <c r="A35" s="9"/>
      <c r="B35" s="120"/>
      <c r="C35" s="121"/>
      <c r="D35" s="121"/>
      <c r="E35" s="121" t="s">
        <v>23</v>
      </c>
      <c r="F35" s="121"/>
      <c r="G35" s="121"/>
      <c r="H35" s="122"/>
      <c r="I35" s="146">
        <v>276.39999999999998</v>
      </c>
      <c r="J35" s="80">
        <v>246.2</v>
      </c>
      <c r="K35" s="80">
        <v>293.8</v>
      </c>
      <c r="L35" s="80">
        <v>289.10000000000002</v>
      </c>
      <c r="M35" s="80">
        <v>228.3</v>
      </c>
      <c r="N35" s="80">
        <v>226.3</v>
      </c>
      <c r="O35" s="80">
        <v>235.8</v>
      </c>
      <c r="P35" s="81">
        <v>243.9</v>
      </c>
      <c r="Q35" s="64">
        <v>111.6</v>
      </c>
      <c r="R35" s="64">
        <v>260.8</v>
      </c>
      <c r="S35" s="64">
        <v>353.6</v>
      </c>
      <c r="T35" s="64">
        <v>209.6</v>
      </c>
      <c r="U35" s="64">
        <v>202.89</v>
      </c>
      <c r="V35" s="64">
        <v>221.3</v>
      </c>
      <c r="W35" s="64">
        <v>291.2</v>
      </c>
      <c r="X35" s="64">
        <v>261.7</v>
      </c>
      <c r="Y35" s="64">
        <v>289.60000000000002</v>
      </c>
      <c r="Z35" s="64">
        <v>363.7</v>
      </c>
      <c r="AA35" s="64">
        <v>415.4</v>
      </c>
      <c r="AB35" s="64">
        <v>390.9</v>
      </c>
      <c r="AC35" s="64">
        <v>318.10000000000002</v>
      </c>
      <c r="AD35" s="64">
        <v>102.6</v>
      </c>
      <c r="AE35" s="64">
        <v>166.9</v>
      </c>
      <c r="AF35" s="64">
        <v>122.7</v>
      </c>
      <c r="AG35" s="64">
        <v>138</v>
      </c>
      <c r="AH35" s="64">
        <v>84.4</v>
      </c>
      <c r="AI35" s="64">
        <v>61.1</v>
      </c>
      <c r="AJ35" s="64">
        <v>65.959999999999994</v>
      </c>
      <c r="AK35" s="64">
        <v>35.5</v>
      </c>
      <c r="AL35" s="80">
        <v>39.1</v>
      </c>
      <c r="AM35" s="80">
        <v>45.79</v>
      </c>
      <c r="AN35" s="80">
        <v>53.1</v>
      </c>
      <c r="AO35" s="80">
        <v>51.6</v>
      </c>
      <c r="AP35" s="80">
        <v>31.4</v>
      </c>
      <c r="AQ35" s="80">
        <v>26.8</v>
      </c>
      <c r="AR35" s="81">
        <v>26.6</v>
      </c>
      <c r="AS35" s="66"/>
      <c r="AT35" s="66" t="s">
        <v>41</v>
      </c>
      <c r="AU35" s="67"/>
      <c r="AV35" s="66"/>
      <c r="AW35" s="68"/>
      <c r="AX35" s="9"/>
    </row>
    <row r="36" spans="1:50" s="6" customFormat="1" ht="30" customHeight="1" x14ac:dyDescent="0.3">
      <c r="A36" s="5"/>
      <c r="B36" s="114"/>
      <c r="C36" s="117" t="s">
        <v>24</v>
      </c>
      <c r="D36" s="117"/>
      <c r="E36" s="117"/>
      <c r="F36" s="117"/>
      <c r="G36" s="117"/>
      <c r="H36" s="117"/>
      <c r="I36" s="143">
        <v>133.30000000000001</v>
      </c>
      <c r="J36" s="59">
        <v>205.3</v>
      </c>
      <c r="K36" s="59">
        <v>211.9</v>
      </c>
      <c r="L36" s="59">
        <v>93.6</v>
      </c>
      <c r="M36" s="59">
        <v>151.19999999999999</v>
      </c>
      <c r="N36" s="59">
        <v>-37.6</v>
      </c>
      <c r="O36" s="59">
        <v>-101.9</v>
      </c>
      <c r="P36" s="60">
        <v>155</v>
      </c>
      <c r="Q36" s="59">
        <v>396.2</v>
      </c>
      <c r="R36" s="59">
        <v>-45</v>
      </c>
      <c r="S36" s="59">
        <v>-212.1</v>
      </c>
      <c r="T36" s="59">
        <v>42.599999999999987</v>
      </c>
      <c r="U36" s="59">
        <v>75.899999999999977</v>
      </c>
      <c r="V36" s="59">
        <v>51.000000000000036</v>
      </c>
      <c r="W36" s="59">
        <v>114.99999999999994</v>
      </c>
      <c r="X36" s="59">
        <v>64.3</v>
      </c>
      <c r="Y36" s="59">
        <v>156.80000000000001</v>
      </c>
      <c r="Z36" s="59">
        <v>113.4</v>
      </c>
      <c r="AA36" s="59">
        <v>69.099999999999994</v>
      </c>
      <c r="AB36" s="59">
        <v>32.1</v>
      </c>
      <c r="AC36" s="59">
        <v>58.3</v>
      </c>
      <c r="AD36" s="59">
        <v>90.9</v>
      </c>
      <c r="AE36" s="59">
        <f t="shared" ref="AE36:AP36" si="0">AE37+AE40</f>
        <v>50.18</v>
      </c>
      <c r="AF36" s="59">
        <f t="shared" si="0"/>
        <v>-14.600000000000003</v>
      </c>
      <c r="AG36" s="59">
        <f t="shared" si="0"/>
        <v>44.099999999999994</v>
      </c>
      <c r="AH36" s="59">
        <f t="shared" si="0"/>
        <v>11.56</v>
      </c>
      <c r="AI36" s="59">
        <f t="shared" si="0"/>
        <v>7.6000000000000014</v>
      </c>
      <c r="AJ36" s="59">
        <f t="shared" si="0"/>
        <v>6.32</v>
      </c>
      <c r="AK36" s="59">
        <f t="shared" si="0"/>
        <v>5.1000000000000014</v>
      </c>
      <c r="AL36" s="59">
        <f t="shared" si="0"/>
        <v>0.20000000000000018</v>
      </c>
      <c r="AM36" s="59">
        <f t="shared" si="0"/>
        <v>5.3999999999999995</v>
      </c>
      <c r="AN36" s="59">
        <f t="shared" si="0"/>
        <v>5</v>
      </c>
      <c r="AO36" s="59">
        <f t="shared" si="0"/>
        <v>2</v>
      </c>
      <c r="AP36" s="59">
        <f t="shared" si="0"/>
        <v>5.2</v>
      </c>
      <c r="AQ36" s="59">
        <v>2.6</v>
      </c>
      <c r="AR36" s="60">
        <v>6.2</v>
      </c>
      <c r="AS36" s="61"/>
      <c r="AT36" s="61"/>
      <c r="AU36" s="61"/>
      <c r="AV36" s="62" t="s">
        <v>52</v>
      </c>
      <c r="AW36" s="73"/>
      <c r="AX36" s="5"/>
    </row>
    <row r="37" spans="1:50" ht="30" customHeight="1" x14ac:dyDescent="0.3">
      <c r="A37" s="9"/>
      <c r="B37" s="120"/>
      <c r="C37" s="121"/>
      <c r="D37" s="121" t="s">
        <v>25</v>
      </c>
      <c r="E37" s="121"/>
      <c r="F37" s="121"/>
      <c r="G37" s="121"/>
      <c r="H37" s="121"/>
      <c r="I37" s="144">
        <v>-35.6</v>
      </c>
      <c r="J37" s="64">
        <v>-65.5</v>
      </c>
      <c r="K37" s="64">
        <v>-160.1</v>
      </c>
      <c r="L37" s="64">
        <v>-59.9</v>
      </c>
      <c r="M37" s="64">
        <v>-15.3</v>
      </c>
      <c r="N37" s="64">
        <v>-213.7</v>
      </c>
      <c r="O37" s="64">
        <v>-448.4</v>
      </c>
      <c r="P37" s="65">
        <v>-366.7</v>
      </c>
      <c r="Q37" s="64">
        <v>-135.40000000000003</v>
      </c>
      <c r="R37" s="64">
        <v>-165.2</v>
      </c>
      <c r="S37" s="64">
        <v>-200.7</v>
      </c>
      <c r="T37" s="64">
        <v>33.199999999999989</v>
      </c>
      <c r="U37" s="64">
        <v>62.799999999999983</v>
      </c>
      <c r="V37" s="64">
        <v>43.900000000000034</v>
      </c>
      <c r="W37" s="64">
        <v>105.39999999999995</v>
      </c>
      <c r="X37" s="64">
        <v>35.5</v>
      </c>
      <c r="Y37" s="64">
        <v>145.9</v>
      </c>
      <c r="Z37" s="64">
        <v>92.6</v>
      </c>
      <c r="AA37" s="64">
        <v>22.2</v>
      </c>
      <c r="AB37" s="64">
        <v>22.75</v>
      </c>
      <c r="AC37" s="64">
        <v>50.4</v>
      </c>
      <c r="AD37" s="64">
        <v>71.62</v>
      </c>
      <c r="AE37" s="64">
        <v>46.43</v>
      </c>
      <c r="AF37" s="64">
        <f t="shared" ref="AF37:AK37" si="1">AF38-AF39</f>
        <v>-11.200000000000003</v>
      </c>
      <c r="AG37" s="64">
        <f t="shared" si="1"/>
        <v>37.799999999999997</v>
      </c>
      <c r="AH37" s="64">
        <f t="shared" si="1"/>
        <v>10.5</v>
      </c>
      <c r="AI37" s="64">
        <f t="shared" si="1"/>
        <v>8.7000000000000011</v>
      </c>
      <c r="AJ37" s="64">
        <f t="shared" si="1"/>
        <v>6.7</v>
      </c>
      <c r="AK37" s="64">
        <f t="shared" si="1"/>
        <v>6.3000000000000016</v>
      </c>
      <c r="AL37" s="64">
        <v>1.6</v>
      </c>
      <c r="AM37" s="64">
        <v>4.5999999999999996</v>
      </c>
      <c r="AN37" s="64">
        <v>5.0999999999999996</v>
      </c>
      <c r="AO37" s="64">
        <v>1.9</v>
      </c>
      <c r="AP37" s="64">
        <v>4.9000000000000004</v>
      </c>
      <c r="AQ37" s="64">
        <v>2.4</v>
      </c>
      <c r="AR37" s="65">
        <v>6</v>
      </c>
      <c r="AS37" s="66"/>
      <c r="AT37" s="66"/>
      <c r="AU37" s="67" t="s">
        <v>48</v>
      </c>
      <c r="AV37" s="67"/>
      <c r="AW37" s="68"/>
      <c r="AX37" s="9"/>
    </row>
    <row r="38" spans="1:50" ht="30" customHeight="1" x14ac:dyDescent="0.3">
      <c r="A38" s="9"/>
      <c r="B38" s="123"/>
      <c r="C38" s="124"/>
      <c r="D38" s="124"/>
      <c r="E38" s="124" t="s">
        <v>26</v>
      </c>
      <c r="F38" s="124"/>
      <c r="G38" s="124"/>
      <c r="H38" s="124"/>
      <c r="I38" s="145">
        <v>259.2</v>
      </c>
      <c r="J38" s="77">
        <v>227.7</v>
      </c>
      <c r="K38" s="77">
        <v>168.3</v>
      </c>
      <c r="L38" s="77">
        <v>327.7</v>
      </c>
      <c r="M38" s="77">
        <v>357.4</v>
      </c>
      <c r="N38" s="77">
        <v>169.2</v>
      </c>
      <c r="O38" s="77">
        <v>107.4</v>
      </c>
      <c r="P38" s="78">
        <v>286.5</v>
      </c>
      <c r="Q38" s="77">
        <v>413.2</v>
      </c>
      <c r="R38" s="77">
        <v>412.8</v>
      </c>
      <c r="S38" s="77">
        <v>347.7</v>
      </c>
      <c r="T38" s="77">
        <v>381.5</v>
      </c>
      <c r="U38" s="77">
        <v>270.39999999999998</v>
      </c>
      <c r="V38" s="77">
        <v>269.10000000000002</v>
      </c>
      <c r="W38" s="77">
        <v>318.29999999999995</v>
      </c>
      <c r="X38" s="77">
        <v>286.3</v>
      </c>
      <c r="Y38" s="77">
        <v>315.7</v>
      </c>
      <c r="Z38" s="77">
        <v>316.2</v>
      </c>
      <c r="AA38" s="77">
        <v>318.2</v>
      </c>
      <c r="AB38" s="77">
        <v>196.5</v>
      </c>
      <c r="AC38" s="77">
        <v>135.19999999999999</v>
      </c>
      <c r="AD38" s="77">
        <v>102.1</v>
      </c>
      <c r="AE38" s="77">
        <v>95.2</v>
      </c>
      <c r="AF38" s="77">
        <v>41.8</v>
      </c>
      <c r="AG38" s="77">
        <v>49.4</v>
      </c>
      <c r="AH38" s="77">
        <v>15.1</v>
      </c>
      <c r="AI38" s="77">
        <v>12.8</v>
      </c>
      <c r="AJ38" s="77">
        <v>10.9</v>
      </c>
      <c r="AK38" s="77">
        <f>9.8-1.7</f>
        <v>8.1000000000000014</v>
      </c>
      <c r="AL38" s="77">
        <v>3.1</v>
      </c>
      <c r="AM38" s="77">
        <v>5.4</v>
      </c>
      <c r="AN38" s="77">
        <v>6.1</v>
      </c>
      <c r="AO38" s="77">
        <v>2.9</v>
      </c>
      <c r="AP38" s="77">
        <v>6.1</v>
      </c>
      <c r="AQ38" s="77">
        <v>3.1</v>
      </c>
      <c r="AR38" s="78">
        <v>7.1</v>
      </c>
      <c r="AS38" s="71" t="s">
        <v>27</v>
      </c>
      <c r="AT38" s="71"/>
      <c r="AU38" s="71"/>
      <c r="AV38" s="72"/>
      <c r="AW38" s="73"/>
      <c r="AX38" s="9"/>
    </row>
    <row r="39" spans="1:50" ht="30" customHeight="1" x14ac:dyDescent="0.3">
      <c r="A39" s="9"/>
      <c r="B39" s="120"/>
      <c r="C39" s="121"/>
      <c r="D39" s="121"/>
      <c r="E39" s="121" t="s">
        <v>28</v>
      </c>
      <c r="F39" s="121"/>
      <c r="G39" s="121"/>
      <c r="H39" s="121"/>
      <c r="I39" s="144">
        <v>290.8</v>
      </c>
      <c r="J39" s="64">
        <v>293.2</v>
      </c>
      <c r="K39" s="64">
        <v>320.5</v>
      </c>
      <c r="L39" s="64">
        <v>385.8</v>
      </c>
      <c r="M39" s="64">
        <v>372.2</v>
      </c>
      <c r="N39" s="64">
        <v>382.9</v>
      </c>
      <c r="O39" s="64">
        <v>555.79999999999995</v>
      </c>
      <c r="P39" s="65">
        <v>653.20000000000005</v>
      </c>
      <c r="Q39" s="64">
        <v>548.6</v>
      </c>
      <c r="R39" s="64">
        <v>578</v>
      </c>
      <c r="S39" s="64">
        <v>548.4</v>
      </c>
      <c r="T39" s="64">
        <v>348.3</v>
      </c>
      <c r="U39" s="64">
        <v>207.6</v>
      </c>
      <c r="V39" s="64">
        <v>225.2</v>
      </c>
      <c r="W39" s="64">
        <v>212.9</v>
      </c>
      <c r="X39" s="64">
        <v>250.9</v>
      </c>
      <c r="Y39" s="64">
        <v>169.8</v>
      </c>
      <c r="Z39" s="64">
        <v>223.6</v>
      </c>
      <c r="AA39" s="64">
        <v>296</v>
      </c>
      <c r="AB39" s="64">
        <v>173.7</v>
      </c>
      <c r="AC39" s="64">
        <v>84.8</v>
      </c>
      <c r="AD39" s="64">
        <v>28.5</v>
      </c>
      <c r="AE39" s="64">
        <v>9.1</v>
      </c>
      <c r="AF39" s="64">
        <v>53</v>
      </c>
      <c r="AG39" s="64">
        <v>11.6</v>
      </c>
      <c r="AH39" s="64">
        <f>5.2-0.6</f>
        <v>4.6000000000000005</v>
      </c>
      <c r="AI39" s="64">
        <f>5.2-1.1</f>
        <v>4.0999999999999996</v>
      </c>
      <c r="AJ39" s="64">
        <v>4.2</v>
      </c>
      <c r="AK39" s="64">
        <v>1.8</v>
      </c>
      <c r="AL39" s="64">
        <v>1.5</v>
      </c>
      <c r="AM39" s="64">
        <v>0.8</v>
      </c>
      <c r="AN39" s="64">
        <v>1</v>
      </c>
      <c r="AO39" s="64">
        <v>1</v>
      </c>
      <c r="AP39" s="64">
        <v>1.2</v>
      </c>
      <c r="AQ39" s="64">
        <v>0.7</v>
      </c>
      <c r="AR39" s="65">
        <v>1.1000000000000001</v>
      </c>
      <c r="AS39" s="66" t="s">
        <v>29</v>
      </c>
      <c r="AT39" s="66"/>
      <c r="AU39" s="67"/>
      <c r="AV39" s="66"/>
      <c r="AW39" s="79"/>
      <c r="AX39" s="9"/>
    </row>
    <row r="40" spans="1:50" ht="30" customHeight="1" x14ac:dyDescent="0.3">
      <c r="A40" s="9"/>
      <c r="B40" s="123"/>
      <c r="C40" s="124"/>
      <c r="D40" s="124" t="s">
        <v>30</v>
      </c>
      <c r="E40" s="124"/>
      <c r="F40" s="124"/>
      <c r="G40" s="124"/>
      <c r="H40" s="124"/>
      <c r="I40" s="145">
        <v>168.9</v>
      </c>
      <c r="J40" s="77">
        <v>270.8</v>
      </c>
      <c r="K40" s="77">
        <v>372</v>
      </c>
      <c r="L40" s="77">
        <v>153.5</v>
      </c>
      <c r="M40" s="77">
        <v>166.5</v>
      </c>
      <c r="N40" s="77">
        <v>176.1</v>
      </c>
      <c r="O40" s="77">
        <v>346.5</v>
      </c>
      <c r="P40" s="78">
        <v>521.70000000000005</v>
      </c>
      <c r="Q40" s="77">
        <v>531.6</v>
      </c>
      <c r="R40" s="77">
        <v>120.19999999999999</v>
      </c>
      <c r="S40" s="77">
        <v>-11.4</v>
      </c>
      <c r="T40" s="77">
        <v>9.4</v>
      </c>
      <c r="U40" s="77">
        <v>13.1</v>
      </c>
      <c r="V40" s="77">
        <v>7.1</v>
      </c>
      <c r="W40" s="77">
        <v>9.6</v>
      </c>
      <c r="X40" s="77">
        <v>28.9</v>
      </c>
      <c r="Y40" s="77">
        <v>10.9</v>
      </c>
      <c r="Z40" s="77">
        <v>20.8</v>
      </c>
      <c r="AA40" s="77">
        <v>46.9</v>
      </c>
      <c r="AB40" s="77">
        <v>9.2899999999999991</v>
      </c>
      <c r="AC40" s="77">
        <v>7.87</v>
      </c>
      <c r="AD40" s="77">
        <v>17.23</v>
      </c>
      <c r="AE40" s="77">
        <v>3.75</v>
      </c>
      <c r="AF40" s="77">
        <v>-3.4</v>
      </c>
      <c r="AG40" s="77">
        <v>6.3</v>
      </c>
      <c r="AH40" s="77">
        <v>1.06</v>
      </c>
      <c r="AI40" s="77">
        <v>-1.1000000000000001</v>
      </c>
      <c r="AJ40" s="77">
        <v>-0.38</v>
      </c>
      <c r="AK40" s="77">
        <v>-1.2</v>
      </c>
      <c r="AL40" s="77">
        <v>-1.4</v>
      </c>
      <c r="AM40" s="77">
        <v>0.8</v>
      </c>
      <c r="AN40" s="77">
        <v>-0.1</v>
      </c>
      <c r="AO40" s="77">
        <v>0.1</v>
      </c>
      <c r="AP40" s="77">
        <v>0.3</v>
      </c>
      <c r="AQ40" s="77">
        <v>0.2</v>
      </c>
      <c r="AR40" s="78">
        <v>0.2</v>
      </c>
      <c r="AS40" s="71"/>
      <c r="AT40" s="71"/>
      <c r="AU40" s="71" t="s">
        <v>55</v>
      </c>
      <c r="AV40" s="72"/>
      <c r="AW40" s="73"/>
      <c r="AX40" s="9"/>
    </row>
    <row r="41" spans="1:50" s="6" customFormat="1" ht="30" customHeight="1" x14ac:dyDescent="0.3">
      <c r="A41" s="5"/>
      <c r="B41" s="118"/>
      <c r="C41" s="119" t="s">
        <v>31</v>
      </c>
      <c r="D41" s="119"/>
      <c r="E41" s="119"/>
      <c r="F41" s="119"/>
      <c r="G41" s="119"/>
      <c r="H41" s="119"/>
      <c r="I41" s="142">
        <v>20.9</v>
      </c>
      <c r="J41" s="55">
        <v>-304.89999999999998</v>
      </c>
      <c r="K41" s="55">
        <v>-38.799999999999997</v>
      </c>
      <c r="L41" s="55">
        <v>-184.5</v>
      </c>
      <c r="M41" s="136">
        <v>-165.4</v>
      </c>
      <c r="N41" s="136">
        <v>5.3</v>
      </c>
      <c r="O41" s="136">
        <v>184.1</v>
      </c>
      <c r="P41" s="56">
        <v>70.099999999999994</v>
      </c>
      <c r="Q41" s="55">
        <v>269.90000000000003</v>
      </c>
      <c r="R41" s="55">
        <v>63</v>
      </c>
      <c r="S41" s="55">
        <v>-9.7200000000000131</v>
      </c>
      <c r="T41" s="55">
        <v>-47.64</v>
      </c>
      <c r="U41" s="55">
        <v>5.930000000000021</v>
      </c>
      <c r="V41" s="55">
        <v>-16.700000000000031</v>
      </c>
      <c r="W41" s="55">
        <v>-19.199999999999932</v>
      </c>
      <c r="X41" s="55">
        <v>-29.5</v>
      </c>
      <c r="Y41" s="55">
        <v>34.899999999999991</v>
      </c>
      <c r="Z41" s="55">
        <v>-57.500000000000014</v>
      </c>
      <c r="AA41" s="55">
        <v>-41.3</v>
      </c>
      <c r="AB41" s="55">
        <v>-33.699999999999989</v>
      </c>
      <c r="AC41" s="55">
        <v>6.2000000000000242</v>
      </c>
      <c r="AD41" s="55">
        <v>31.79999999999999</v>
      </c>
      <c r="AE41" s="55">
        <f t="shared" ref="AE41:AR41" si="2">AE42-AE36-AE12</f>
        <v>17.020000000000032</v>
      </c>
      <c r="AF41" s="55">
        <f t="shared" si="2"/>
        <v>-13.599999999999998</v>
      </c>
      <c r="AG41" s="55">
        <f t="shared" si="2"/>
        <v>-18.899999999999991</v>
      </c>
      <c r="AH41" s="55">
        <f t="shared" si="2"/>
        <v>-7.1600000000000064</v>
      </c>
      <c r="AI41" s="55">
        <f t="shared" si="2"/>
        <v>2.2000000000000153</v>
      </c>
      <c r="AJ41" s="55">
        <f t="shared" si="2"/>
        <v>-1.8099999999999925</v>
      </c>
      <c r="AK41" s="55">
        <f t="shared" si="2"/>
        <v>1.8000000000000007</v>
      </c>
      <c r="AL41" s="55">
        <f t="shared" si="2"/>
        <v>3.2</v>
      </c>
      <c r="AM41" s="55">
        <f t="shared" si="2"/>
        <v>0</v>
      </c>
      <c r="AN41" s="55">
        <f t="shared" si="2"/>
        <v>1.2000000000000011</v>
      </c>
      <c r="AO41" s="55">
        <f t="shared" si="2"/>
        <v>5.0000000000000036</v>
      </c>
      <c r="AP41" s="55">
        <f t="shared" si="2"/>
        <v>5.1000000000000103</v>
      </c>
      <c r="AQ41" s="55">
        <f t="shared" si="2"/>
        <v>0.99999999999999156</v>
      </c>
      <c r="AR41" s="56">
        <f t="shared" si="2"/>
        <v>6.7999999999999936</v>
      </c>
      <c r="AS41" s="57"/>
      <c r="AT41" s="57"/>
      <c r="AU41" s="57"/>
      <c r="AV41" s="57" t="s">
        <v>56</v>
      </c>
      <c r="AW41" s="75"/>
      <c r="AX41" s="5"/>
    </row>
    <row r="42" spans="1:50" s="6" customFormat="1" ht="30" customHeight="1" x14ac:dyDescent="0.3">
      <c r="A42" s="5"/>
      <c r="B42" s="127"/>
      <c r="C42" s="128" t="s">
        <v>32</v>
      </c>
      <c r="D42" s="128"/>
      <c r="E42" s="128"/>
      <c r="F42" s="128"/>
      <c r="G42" s="128"/>
      <c r="H42" s="128"/>
      <c r="I42" s="147">
        <v>441.3</v>
      </c>
      <c r="J42" s="82">
        <v>-84.1</v>
      </c>
      <c r="K42" s="82">
        <v>193.9</v>
      </c>
      <c r="L42" s="82">
        <v>-248.3</v>
      </c>
      <c r="M42" s="82">
        <v>-194</v>
      </c>
      <c r="N42" s="82">
        <v>-311.5</v>
      </c>
      <c r="O42" s="82">
        <v>-364.2</v>
      </c>
      <c r="P42" s="139">
        <v>-362.6</v>
      </c>
      <c r="Q42" s="82">
        <v>378</v>
      </c>
      <c r="R42" s="82">
        <v>-254.8</v>
      </c>
      <c r="S42" s="82">
        <v>-116.9</v>
      </c>
      <c r="T42" s="82">
        <v>-110.5</v>
      </c>
      <c r="U42" s="82">
        <v>-36.5</v>
      </c>
      <c r="V42" s="82">
        <v>18.3</v>
      </c>
      <c r="W42" s="82">
        <v>-4.0999999999999996</v>
      </c>
      <c r="X42" s="82">
        <v>-69.3</v>
      </c>
      <c r="Y42" s="82">
        <v>50.3</v>
      </c>
      <c r="Z42" s="82">
        <v>-62.4</v>
      </c>
      <c r="AA42" s="82">
        <v>14.1</v>
      </c>
      <c r="AB42" s="82">
        <v>110</v>
      </c>
      <c r="AC42" s="82">
        <v>62.4</v>
      </c>
      <c r="AD42" s="82">
        <v>36.9</v>
      </c>
      <c r="AE42" s="82">
        <f>-AE44</f>
        <v>64.7</v>
      </c>
      <c r="AF42" s="82">
        <f t="shared" ref="AF42:AR42" si="3">-AF44</f>
        <v>-10.9</v>
      </c>
      <c r="AG42" s="82">
        <f t="shared" si="3"/>
        <v>46.7</v>
      </c>
      <c r="AH42" s="82">
        <f t="shared" si="3"/>
        <v>7.3</v>
      </c>
      <c r="AI42" s="82">
        <f t="shared" si="3"/>
        <v>13.6</v>
      </c>
      <c r="AJ42" s="82">
        <f t="shared" si="3"/>
        <v>5.8</v>
      </c>
      <c r="AK42" s="82">
        <f t="shared" si="3"/>
        <v>-14.4</v>
      </c>
      <c r="AL42" s="82">
        <f t="shared" si="3"/>
        <v>-2.5</v>
      </c>
      <c r="AM42" s="82">
        <f t="shared" si="3"/>
        <v>-10.9</v>
      </c>
      <c r="AN42" s="82">
        <f t="shared" si="3"/>
        <v>16.3</v>
      </c>
      <c r="AO42" s="82">
        <f t="shared" si="3"/>
        <v>33.200000000000003</v>
      </c>
      <c r="AP42" s="82">
        <f t="shared" si="3"/>
        <v>8.9</v>
      </c>
      <c r="AQ42" s="82">
        <f t="shared" si="3"/>
        <v>6.2</v>
      </c>
      <c r="AR42" s="83">
        <f t="shared" si="3"/>
        <v>17.100000000000001</v>
      </c>
      <c r="AS42" s="84"/>
      <c r="AT42" s="84"/>
      <c r="AU42" s="84"/>
      <c r="AV42" s="84" t="s">
        <v>33</v>
      </c>
      <c r="AW42" s="85"/>
      <c r="AX42" s="5"/>
    </row>
    <row r="43" spans="1:50" s="6" customFormat="1" ht="9" customHeight="1" x14ac:dyDescent="0.3">
      <c r="A43" s="5"/>
      <c r="B43" s="118"/>
      <c r="C43" s="119"/>
      <c r="D43" s="119"/>
      <c r="E43" s="119"/>
      <c r="F43" s="119"/>
      <c r="G43" s="119"/>
      <c r="H43" s="119"/>
      <c r="I43" s="142"/>
      <c r="J43" s="55"/>
      <c r="K43" s="55"/>
      <c r="L43" s="55"/>
      <c r="M43" s="55"/>
      <c r="N43" s="55"/>
      <c r="O43" s="55"/>
      <c r="P43" s="140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6"/>
      <c r="AS43" s="57"/>
      <c r="AT43" s="57"/>
      <c r="AU43" s="57"/>
      <c r="AV43" s="57"/>
      <c r="AW43" s="58"/>
      <c r="AX43" s="5"/>
    </row>
    <row r="44" spans="1:50" s="32" customFormat="1" ht="30" customHeight="1" x14ac:dyDescent="0.3">
      <c r="B44" s="118"/>
      <c r="C44" s="129" t="s">
        <v>34</v>
      </c>
      <c r="D44" s="129"/>
      <c r="E44" s="129"/>
      <c r="F44" s="129"/>
      <c r="G44" s="129"/>
      <c r="H44" s="129"/>
      <c r="I44" s="142">
        <v>-441.3</v>
      </c>
      <c r="J44" s="55">
        <v>84.1</v>
      </c>
      <c r="K44" s="55">
        <v>-193.9</v>
      </c>
      <c r="L44" s="55">
        <v>248.3</v>
      </c>
      <c r="M44" s="55">
        <v>194</v>
      </c>
      <c r="N44" s="55">
        <v>311.5</v>
      </c>
      <c r="O44" s="55">
        <v>364.2</v>
      </c>
      <c r="P44" s="56">
        <v>362.6</v>
      </c>
      <c r="Q44" s="55">
        <v>-378</v>
      </c>
      <c r="R44" s="55">
        <v>254.8</v>
      </c>
      <c r="S44" s="55">
        <v>116.9</v>
      </c>
      <c r="T44" s="55">
        <v>110.5</v>
      </c>
      <c r="U44" s="55">
        <v>36.5</v>
      </c>
      <c r="V44" s="55">
        <v>-18.3</v>
      </c>
      <c r="W44" s="55">
        <v>4.0999999999999996</v>
      </c>
      <c r="X44" s="55">
        <v>69.3</v>
      </c>
      <c r="Y44" s="55">
        <v>-50.3</v>
      </c>
      <c r="Z44" s="55">
        <v>62.4</v>
      </c>
      <c r="AA44" s="55">
        <v>-14.1</v>
      </c>
      <c r="AB44" s="55">
        <v>-110</v>
      </c>
      <c r="AC44" s="55">
        <v>-62.4</v>
      </c>
      <c r="AD44" s="55">
        <v>-36.9</v>
      </c>
      <c r="AE44" s="55">
        <v>-64.7</v>
      </c>
      <c r="AF44" s="55">
        <v>10.9</v>
      </c>
      <c r="AG44" s="55">
        <v>-46.7</v>
      </c>
      <c r="AH44" s="55">
        <v>-7.3</v>
      </c>
      <c r="AI44" s="55">
        <v>-13.6</v>
      </c>
      <c r="AJ44" s="55">
        <v>-5.8</v>
      </c>
      <c r="AK44" s="55">
        <v>14.4</v>
      </c>
      <c r="AL44" s="55">
        <v>2.5</v>
      </c>
      <c r="AM44" s="55">
        <v>10.9</v>
      </c>
      <c r="AN44" s="55">
        <v>-16.3</v>
      </c>
      <c r="AO44" s="55">
        <v>-33.200000000000003</v>
      </c>
      <c r="AP44" s="55">
        <v>-8.9</v>
      </c>
      <c r="AQ44" s="55">
        <v>-6.2</v>
      </c>
      <c r="AR44" s="56">
        <v>-17.100000000000001</v>
      </c>
      <c r="AS44" s="57"/>
      <c r="AT44" s="57"/>
      <c r="AU44" s="57"/>
      <c r="AV44" s="86" t="s">
        <v>35</v>
      </c>
      <c r="AW44" s="58"/>
      <c r="AX44" s="34"/>
    </row>
    <row r="45" spans="1:50" s="7" customFormat="1" ht="30" customHeight="1" x14ac:dyDescent="0.3">
      <c r="B45" s="123"/>
      <c r="C45" s="130"/>
      <c r="D45" s="130" t="s">
        <v>37</v>
      </c>
      <c r="E45" s="130"/>
      <c r="F45" s="130"/>
      <c r="G45" s="130"/>
      <c r="H45" s="130"/>
      <c r="I45" s="145">
        <v>92.1</v>
      </c>
      <c r="J45" s="77">
        <v>67.3</v>
      </c>
      <c r="K45" s="77">
        <v>71.3</v>
      </c>
      <c r="L45" s="77">
        <v>63</v>
      </c>
      <c r="M45" s="77">
        <v>98.4</v>
      </c>
      <c r="N45" s="77">
        <v>103</v>
      </c>
      <c r="O45" s="77">
        <v>110.3</v>
      </c>
      <c r="P45" s="78">
        <v>48.1</v>
      </c>
      <c r="Q45" s="77" t="s">
        <v>49</v>
      </c>
      <c r="R45" s="77" t="s">
        <v>49</v>
      </c>
      <c r="S45" s="77" t="s">
        <v>49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8">
        <v>0</v>
      </c>
      <c r="AS45" s="71"/>
      <c r="AT45" s="71"/>
      <c r="AU45" s="71" t="s">
        <v>53</v>
      </c>
      <c r="AV45" s="87"/>
      <c r="AW45" s="88"/>
      <c r="AX45" s="35"/>
    </row>
    <row r="46" spans="1:50" s="7" customFormat="1" ht="30" customHeight="1" x14ac:dyDescent="0.3">
      <c r="B46" s="120"/>
      <c r="C46" s="76"/>
      <c r="D46" s="131" t="s">
        <v>38</v>
      </c>
      <c r="E46" s="76"/>
      <c r="F46" s="76"/>
      <c r="G46" s="76"/>
      <c r="H46" s="76"/>
      <c r="I46" s="144">
        <v>103.7</v>
      </c>
      <c r="J46" s="64">
        <v>121.6</v>
      </c>
      <c r="K46" s="64">
        <v>135.9</v>
      </c>
      <c r="L46" s="64">
        <v>200.3</v>
      </c>
      <c r="M46" s="64">
        <v>207.1</v>
      </c>
      <c r="N46" s="64">
        <v>193.5</v>
      </c>
      <c r="O46" s="64">
        <v>228.6</v>
      </c>
      <c r="P46" s="65">
        <v>324.89999999999998</v>
      </c>
      <c r="Q46" s="64" t="s">
        <v>49</v>
      </c>
      <c r="R46" s="64" t="s">
        <v>49</v>
      </c>
      <c r="S46" s="64" t="s">
        <v>49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5">
        <v>0</v>
      </c>
      <c r="AS46" s="66"/>
      <c r="AT46" s="66"/>
      <c r="AU46" s="89" t="s">
        <v>54</v>
      </c>
      <c r="AV46" s="90"/>
      <c r="AW46" s="91"/>
      <c r="AX46" s="35"/>
    </row>
    <row r="47" spans="1:50" ht="30" customHeight="1" x14ac:dyDescent="0.3">
      <c r="B47" s="123"/>
      <c r="C47" s="132"/>
      <c r="D47" s="130" t="s">
        <v>36</v>
      </c>
      <c r="E47" s="130"/>
      <c r="F47" s="130"/>
      <c r="G47" s="130"/>
      <c r="H47" s="130"/>
      <c r="I47" s="148">
        <v>-656.4</v>
      </c>
      <c r="J47" s="92">
        <v>-127.5</v>
      </c>
      <c r="K47" s="92">
        <v>-499.1</v>
      </c>
      <c r="L47" s="92">
        <v>-87.5</v>
      </c>
      <c r="M47" s="92">
        <v>-196.1</v>
      </c>
      <c r="N47" s="92">
        <v>-33.700000000000003</v>
      </c>
      <c r="O47" s="92">
        <v>34.1</v>
      </c>
      <c r="P47" s="93">
        <v>-33.200000000000003</v>
      </c>
      <c r="Q47" s="77">
        <v>-734.1</v>
      </c>
      <c r="R47" s="77">
        <v>-268.7</v>
      </c>
      <c r="S47" s="77">
        <v>-317.8</v>
      </c>
      <c r="T47" s="77">
        <v>120.3</v>
      </c>
      <c r="U47" s="77">
        <v>36.5</v>
      </c>
      <c r="V47" s="77">
        <v>-18.3</v>
      </c>
      <c r="W47" s="77">
        <v>-18.5</v>
      </c>
      <c r="X47" s="77">
        <v>69.3</v>
      </c>
      <c r="Y47" s="77">
        <v>-50.3</v>
      </c>
      <c r="Z47" s="77">
        <v>62.4</v>
      </c>
      <c r="AA47" s="77">
        <v>-14.100000000000001</v>
      </c>
      <c r="AB47" s="77">
        <v>-110</v>
      </c>
      <c r="AC47" s="77">
        <v>-62.4</v>
      </c>
      <c r="AD47" s="77">
        <v>-36.9</v>
      </c>
      <c r="AE47" s="77">
        <v>-64.7</v>
      </c>
      <c r="AF47" s="77">
        <v>10.9</v>
      </c>
      <c r="AG47" s="77">
        <v>-46.7</v>
      </c>
      <c r="AH47" s="77">
        <v>-6.7</v>
      </c>
      <c r="AI47" s="92">
        <v>-12.5</v>
      </c>
      <c r="AJ47" s="92">
        <f>-6.7+0.9</f>
        <v>-5.8</v>
      </c>
      <c r="AK47" s="92">
        <f>11.8+0.9</f>
        <v>12.700000000000001</v>
      </c>
      <c r="AL47" s="92">
        <f>1.5+1</f>
        <v>2.5</v>
      </c>
      <c r="AM47" s="92">
        <v>10.9</v>
      </c>
      <c r="AN47" s="92">
        <v>-16.3</v>
      </c>
      <c r="AO47" s="92">
        <v>-33.200000000000003</v>
      </c>
      <c r="AP47" s="92">
        <v>-8.9</v>
      </c>
      <c r="AQ47" s="92">
        <v>-6.2</v>
      </c>
      <c r="AR47" s="93">
        <v>-17.100000000000001</v>
      </c>
      <c r="AS47" s="71"/>
      <c r="AT47" s="71"/>
      <c r="AU47" s="94" t="s">
        <v>57</v>
      </c>
      <c r="AV47" s="72"/>
      <c r="AW47" s="88"/>
      <c r="AX47" s="11"/>
    </row>
    <row r="48" spans="1:50" ht="5.25" customHeight="1" x14ac:dyDescent="0.3">
      <c r="A48" s="11"/>
      <c r="B48" s="127"/>
      <c r="C48" s="133"/>
      <c r="D48" s="99"/>
      <c r="E48" s="99"/>
      <c r="F48" s="99"/>
      <c r="G48" s="99"/>
      <c r="H48" s="99"/>
      <c r="I48" s="14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34"/>
      <c r="AE48" s="134"/>
      <c r="AF48" s="134"/>
      <c r="AG48" s="134"/>
      <c r="AH48" s="134"/>
      <c r="AI48" s="95"/>
      <c r="AJ48" s="95"/>
      <c r="AK48" s="95"/>
      <c r="AL48" s="95"/>
      <c r="AM48" s="95"/>
      <c r="AN48" s="95"/>
      <c r="AO48" s="95"/>
      <c r="AP48" s="95"/>
      <c r="AQ48" s="95"/>
      <c r="AR48" s="96"/>
      <c r="AS48" s="97"/>
      <c r="AT48" s="98"/>
      <c r="AU48" s="97"/>
      <c r="AV48" s="99"/>
      <c r="AW48" s="100"/>
      <c r="AX48" s="13"/>
    </row>
    <row r="49" spans="1:50" x14ac:dyDescent="0.3">
      <c r="B49" s="14"/>
      <c r="C49" s="14"/>
      <c r="D49" s="15"/>
      <c r="E49" s="16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7"/>
      <c r="AU49" s="8"/>
      <c r="AV49" s="18"/>
      <c r="AW49" s="19"/>
    </row>
    <row r="50" spans="1:50" x14ac:dyDescent="0.3">
      <c r="A50" s="6"/>
      <c r="B50" s="6"/>
      <c r="C50" s="6"/>
      <c r="D50" s="21"/>
      <c r="E50" s="16"/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0"/>
      <c r="AM50" s="10"/>
      <c r="AN50" s="10"/>
      <c r="AO50" s="10"/>
      <c r="AP50" s="10"/>
      <c r="AQ50" s="10"/>
      <c r="AR50" s="10"/>
      <c r="AS50" s="6"/>
      <c r="AT50" s="17"/>
      <c r="AU50" s="22"/>
      <c r="AV50" s="22"/>
      <c r="AW50" s="6"/>
    </row>
    <row r="51" spans="1:50" x14ac:dyDescent="0.3">
      <c r="B51" s="1"/>
      <c r="C51" s="1"/>
      <c r="D51" s="21"/>
      <c r="E51" s="16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7"/>
      <c r="AU51" s="22"/>
      <c r="AV51" s="22"/>
      <c r="AW51" s="1"/>
    </row>
    <row r="52" spans="1:50" x14ac:dyDescent="0.3">
      <c r="B52" s="14"/>
      <c r="C52" s="14"/>
      <c r="D52" s="23"/>
      <c r="E52" s="24"/>
      <c r="F52" s="25"/>
      <c r="G52" s="26"/>
      <c r="AI52" s="1"/>
      <c r="AJ52" s="1"/>
      <c r="AK52" s="1"/>
      <c r="AL52" s="1"/>
      <c r="AS52" s="27"/>
      <c r="AT52" s="28"/>
      <c r="AU52" s="29"/>
      <c r="AV52" s="29"/>
      <c r="AW52" s="1"/>
    </row>
    <row r="53" spans="1:50" x14ac:dyDescent="0.3">
      <c r="B53" s="1"/>
      <c r="C53" s="23"/>
      <c r="D53" s="23"/>
      <c r="E53" s="24"/>
      <c r="F53" s="25"/>
      <c r="G53" s="30"/>
      <c r="AS53" s="27"/>
      <c r="AT53" s="28"/>
      <c r="AU53" s="29"/>
      <c r="AV53" s="29"/>
      <c r="AX53" s="9"/>
    </row>
    <row r="54" spans="1:50" x14ac:dyDescent="0.3">
      <c r="B54" s="1"/>
      <c r="C54" s="31"/>
      <c r="D54" s="1"/>
      <c r="F54" s="25"/>
      <c r="G54" s="30"/>
      <c r="AT54" s="28"/>
      <c r="AU54" s="20"/>
      <c r="AV54" s="20"/>
      <c r="AW54" s="20"/>
      <c r="AX54" s="9"/>
    </row>
    <row r="55" spans="1:50" x14ac:dyDescent="0.3">
      <c r="B55" s="1"/>
      <c r="C55" s="1"/>
      <c r="D55" s="1"/>
      <c r="F55" s="25"/>
      <c r="G55" s="30"/>
      <c r="AU55" s="28"/>
      <c r="AV55" s="20"/>
      <c r="AW55" s="20"/>
      <c r="AX55" s="9"/>
    </row>
    <row r="56" spans="1:50" x14ac:dyDescent="0.3">
      <c r="B56" s="1"/>
      <c r="C56" s="1"/>
      <c r="D56" s="1"/>
      <c r="AS56" s="20"/>
      <c r="AT56" s="20"/>
      <c r="AU56" s="20"/>
      <c r="AV56" s="20"/>
      <c r="AW56" s="20"/>
      <c r="AX56" s="9"/>
    </row>
    <row r="57" spans="1:50" x14ac:dyDescent="0.3">
      <c r="B57" s="1"/>
      <c r="C57" s="1"/>
      <c r="D57" s="1"/>
      <c r="AS57" s="20"/>
      <c r="AT57" s="20"/>
      <c r="AU57" s="20"/>
      <c r="AV57" s="20"/>
      <c r="AW57" s="20"/>
      <c r="AX57" s="9"/>
    </row>
    <row r="58" spans="1:50" x14ac:dyDescent="0.3">
      <c r="B58" s="1"/>
      <c r="C58" s="1"/>
      <c r="D58" s="1"/>
      <c r="AS58" s="20"/>
      <c r="AT58" s="20"/>
      <c r="AU58" s="20"/>
      <c r="AV58" s="20"/>
      <c r="AW58" s="20"/>
      <c r="AX58" s="9"/>
    </row>
  </sheetData>
  <mergeCells count="40">
    <mergeCell ref="I7:I11"/>
    <mergeCell ref="J7:J11"/>
    <mergeCell ref="K7:K11"/>
    <mergeCell ref="L7:L11"/>
    <mergeCell ref="M7:M11"/>
    <mergeCell ref="N7:N11"/>
    <mergeCell ref="O7:O11"/>
    <mergeCell ref="AB7:AB11"/>
    <mergeCell ref="AC7:AC11"/>
    <mergeCell ref="AD7:AD11"/>
    <mergeCell ref="V7:V11"/>
    <mergeCell ref="W7:W11"/>
    <mergeCell ref="X7:X11"/>
    <mergeCell ref="Y7:Y11"/>
    <mergeCell ref="Z7:Z11"/>
    <mergeCell ref="AA7:AA11"/>
    <mergeCell ref="P7:P11"/>
    <mergeCell ref="Q7:Q11"/>
    <mergeCell ref="R7:R11"/>
    <mergeCell ref="S7:S11"/>
    <mergeCell ref="T7:T11"/>
    <mergeCell ref="U7:U11"/>
    <mergeCell ref="AK7:AK11"/>
    <mergeCell ref="AL7:AL11"/>
    <mergeCell ref="AQ7:AQ11"/>
    <mergeCell ref="AR7:AR11"/>
    <mergeCell ref="AM7:AM11"/>
    <mergeCell ref="AN7:AN11"/>
    <mergeCell ref="AO7:AO11"/>
    <mergeCell ref="AP7:AP11"/>
    <mergeCell ref="AL3:AW3"/>
    <mergeCell ref="AL4:AW4"/>
    <mergeCell ref="B4:AK4"/>
    <mergeCell ref="B3:AK3"/>
    <mergeCell ref="AE7:AE11"/>
    <mergeCell ref="AF7:AF11"/>
    <mergeCell ref="AG7:AG11"/>
    <mergeCell ref="AH7:AH11"/>
    <mergeCell ref="AI7:AI11"/>
    <mergeCell ref="AJ7:AJ11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53" orientation="portrait" r:id="rId1"/>
  <headerFooter alignWithMargins="0">
    <oddFooter>&amp;C&amp;"Times New Roman (Arabic),Regular"&amp;22-36-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stat2</dc:creator>
  <cp:lastModifiedBy>SaifAldeen A. Altalafha</cp:lastModifiedBy>
  <cp:lastPrinted>2015-03-08T10:55:10Z</cp:lastPrinted>
  <dcterms:created xsi:type="dcterms:W3CDTF">2004-09-15T23:42:34Z</dcterms:created>
  <dcterms:modified xsi:type="dcterms:W3CDTF">2019-08-20T08:54:19Z</dcterms:modified>
</cp:coreProperties>
</file>