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pc-43044\Shard Folder Statistics\ststistics data\النشرة الاحصائية الشهرية\2021\Feb 2021\"/>
    </mc:Choice>
  </mc:AlternateContent>
  <bookViews>
    <workbookView xWindow="-120" yWindow="-120" windowWidth="29040" windowHeight="15840"/>
  </bookViews>
  <sheets>
    <sheet name="11" sheetId="1" r:id="rId1"/>
  </sheets>
  <definedNames>
    <definedName name="_xlnm.Print_Area" localSheetId="0">'11'!$B$1:$P$41</definedName>
  </definedNames>
  <calcPr calcId="162913"/>
</workbook>
</file>

<file path=xl/calcChain.xml><?xml version="1.0" encoding="utf-8"?>
<calcChain xmlns="http://schemas.openxmlformats.org/spreadsheetml/2006/main">
  <c r="IY36" i="1" l="1"/>
  <c r="IY35" i="1"/>
  <c r="IY32" i="1"/>
  <c r="IY33" i="1" s="1"/>
  <c r="IY30" i="1"/>
  <c r="IY22" i="1"/>
  <c r="G35" i="1"/>
  <c r="G22" i="1"/>
  <c r="H22" i="1"/>
  <c r="G36" i="1"/>
  <c r="G32" i="1"/>
  <c r="G33" i="1" s="1"/>
  <c r="G30" i="1"/>
  <c r="IY38" i="1" l="1"/>
  <c r="G38" i="1"/>
  <c r="H36" i="1"/>
  <c r="H35" i="1"/>
  <c r="H32" i="1"/>
  <c r="H33" i="1" s="1"/>
  <c r="H30" i="1"/>
  <c r="H38" i="1"/>
  <c r="I36" i="1" l="1"/>
  <c r="I35" i="1"/>
  <c r="I32" i="1"/>
  <c r="I33" i="1" s="1"/>
  <c r="I30" i="1"/>
  <c r="I22" i="1"/>
  <c r="I38" i="1" l="1"/>
  <c r="J36" i="1"/>
  <c r="J35" i="1"/>
  <c r="J32" i="1"/>
  <c r="J33" i="1" s="1"/>
  <c r="J30" i="1"/>
  <c r="J22" i="1"/>
  <c r="J38" i="1" l="1"/>
  <c r="K36" i="1"/>
  <c r="K35" i="1"/>
  <c r="K32" i="1"/>
  <c r="K33" i="1" s="1"/>
  <c r="K30" i="1"/>
  <c r="K22" i="1"/>
  <c r="K38" i="1" l="1"/>
  <c r="L36" i="1"/>
  <c r="L35" i="1"/>
  <c r="L32" i="1"/>
  <c r="L33" i="1" s="1"/>
  <c r="L30" i="1"/>
  <c r="L22" i="1"/>
  <c r="L38" i="1" l="1"/>
  <c r="M36" i="1"/>
  <c r="M35" i="1"/>
  <c r="M32" i="1"/>
  <c r="M33" i="1" s="1"/>
  <c r="M30" i="1"/>
  <c r="M22" i="1"/>
  <c r="M38" i="1" l="1"/>
  <c r="N36" i="1"/>
  <c r="N35" i="1"/>
  <c r="N32" i="1"/>
  <c r="N33" i="1" s="1"/>
  <c r="N30" i="1"/>
  <c r="N22" i="1"/>
  <c r="N38" i="1" l="1"/>
  <c r="O36" i="1"/>
  <c r="O35" i="1"/>
  <c r="O32" i="1"/>
  <c r="O33" i="1" s="1"/>
  <c r="O30" i="1"/>
  <c r="O22" i="1"/>
  <c r="O38" i="1" l="1"/>
  <c r="P35" i="1"/>
  <c r="Q35" i="1"/>
  <c r="P36" i="1"/>
  <c r="Q36" i="1"/>
  <c r="P32" i="1"/>
  <c r="P33" i="1" s="1"/>
  <c r="Q32" i="1"/>
  <c r="Q33" i="1" s="1"/>
  <c r="P30" i="1"/>
  <c r="Q30" i="1"/>
  <c r="P22" i="1"/>
  <c r="Q22" i="1"/>
  <c r="P38" i="1" l="1"/>
  <c r="Q38" i="1"/>
  <c r="R36" i="1"/>
  <c r="R35" i="1"/>
  <c r="R32" i="1"/>
  <c r="R33" i="1" s="1"/>
  <c r="R30" i="1"/>
  <c r="R22" i="1"/>
  <c r="R38" i="1" l="1"/>
  <c r="IZ32" i="1"/>
  <c r="IZ33" i="1" s="1"/>
  <c r="IZ36" i="1"/>
  <c r="IZ35" i="1"/>
  <c r="IZ30" i="1"/>
  <c r="IZ22" i="1"/>
  <c r="S36" i="1"/>
  <c r="S35" i="1"/>
  <c r="S32" i="1"/>
  <c r="S33" i="1" s="1"/>
  <c r="S30" i="1"/>
  <c r="S22" i="1"/>
  <c r="IZ38" i="1" l="1"/>
  <c r="S38" i="1"/>
  <c r="T36" i="1"/>
  <c r="T35" i="1"/>
  <c r="T32" i="1"/>
  <c r="T33" i="1" s="1"/>
  <c r="T30" i="1"/>
  <c r="T22" i="1"/>
  <c r="T38" i="1" l="1"/>
  <c r="U36" i="1"/>
  <c r="U35" i="1"/>
  <c r="U32" i="1"/>
  <c r="U33" i="1" s="1"/>
  <c r="U30" i="1"/>
  <c r="U22" i="1"/>
  <c r="U38" i="1" l="1"/>
  <c r="V36" i="1"/>
  <c r="V35" i="1"/>
  <c r="V32" i="1"/>
  <c r="V33" i="1" s="1"/>
  <c r="V30" i="1"/>
  <c r="V22" i="1"/>
  <c r="V38" i="1" l="1"/>
  <c r="W36" i="1"/>
  <c r="W35" i="1"/>
  <c r="W32" i="1"/>
  <c r="W33" i="1" s="1"/>
  <c r="W30" i="1"/>
  <c r="W22" i="1"/>
  <c r="W38" i="1" l="1"/>
  <c r="X36" i="1"/>
  <c r="X35" i="1"/>
  <c r="X32" i="1"/>
  <c r="X33" i="1" s="1"/>
  <c r="X30" i="1"/>
  <c r="X22" i="1"/>
  <c r="X38" i="1" l="1"/>
  <c r="Y36" i="1"/>
  <c r="Y35" i="1"/>
  <c r="Y32" i="1"/>
  <c r="Y33" i="1" s="1"/>
  <c r="Y30" i="1"/>
  <c r="Y22" i="1"/>
  <c r="Y38" i="1" l="1"/>
  <c r="Z36" i="1"/>
  <c r="Z35" i="1"/>
  <c r="Z32" i="1"/>
  <c r="Z33" i="1" s="1"/>
  <c r="Z30" i="1"/>
  <c r="Z22" i="1"/>
  <c r="Z38" i="1" l="1"/>
  <c r="AA36" i="1"/>
  <c r="AA35" i="1"/>
  <c r="AA32" i="1"/>
  <c r="AA33" i="1" s="1"/>
  <c r="AA30" i="1"/>
  <c r="AA22" i="1"/>
  <c r="AA38" i="1" l="1"/>
  <c r="AB36" i="1"/>
  <c r="AB35" i="1"/>
  <c r="AB32" i="1"/>
  <c r="AB33" i="1" s="1"/>
  <c r="AB30" i="1"/>
  <c r="AB22" i="1"/>
  <c r="AB38" i="1" l="1"/>
  <c r="AC36" i="1"/>
  <c r="AC35" i="1"/>
  <c r="AC32" i="1"/>
  <c r="AC33" i="1" s="1"/>
  <c r="AC30" i="1"/>
  <c r="AC22" i="1"/>
  <c r="AC38" i="1" l="1"/>
  <c r="AD36" i="1"/>
  <c r="AD35" i="1"/>
  <c r="AD32" i="1"/>
  <c r="AD33" i="1" s="1"/>
  <c r="AD30" i="1"/>
  <c r="AD22" i="1"/>
  <c r="AD38" i="1" l="1"/>
  <c r="JA36" i="1"/>
  <c r="JA35" i="1"/>
  <c r="JA32" i="1"/>
  <c r="JA33" i="1" s="1"/>
  <c r="JA30" i="1"/>
  <c r="JA22" i="1"/>
  <c r="AE36" i="1"/>
  <c r="AE35" i="1"/>
  <c r="AE32" i="1"/>
  <c r="AE33" i="1" s="1"/>
  <c r="AE30" i="1"/>
  <c r="AE22" i="1"/>
  <c r="JA38" i="1" l="1"/>
  <c r="AE38" i="1"/>
  <c r="AF36" i="1"/>
  <c r="AF35" i="1"/>
  <c r="AF32" i="1"/>
  <c r="AF33" i="1" s="1"/>
  <c r="AF30" i="1"/>
  <c r="AF22" i="1"/>
  <c r="AF38" i="1" l="1"/>
  <c r="AG36" i="1"/>
  <c r="AG35" i="1"/>
  <c r="AG32" i="1"/>
  <c r="AG33" i="1" s="1"/>
  <c r="AG30" i="1"/>
  <c r="AG22" i="1"/>
  <c r="AG38" i="1" l="1"/>
  <c r="AH36" i="1"/>
  <c r="AH35" i="1"/>
  <c r="AH32" i="1"/>
  <c r="AH33" i="1" s="1"/>
  <c r="AH30" i="1"/>
  <c r="AH22" i="1"/>
  <c r="AH38" i="1" l="1"/>
  <c r="AI36" i="1"/>
  <c r="AI35" i="1"/>
  <c r="AI32" i="1"/>
  <c r="AI33" i="1" s="1"/>
  <c r="AI30" i="1"/>
  <c r="AI22" i="1"/>
  <c r="AJ36" i="1"/>
  <c r="AJ35" i="1"/>
  <c r="AJ32" i="1"/>
  <c r="AJ33" i="1" s="1"/>
  <c r="AJ30" i="1"/>
  <c r="AJ22" i="1"/>
  <c r="AK36" i="1"/>
  <c r="AK35" i="1"/>
  <c r="AK32" i="1"/>
  <c r="AK33" i="1" s="1"/>
  <c r="AK30" i="1"/>
  <c r="AK22" i="1"/>
  <c r="AL32" i="1"/>
  <c r="AL33" i="1" s="1"/>
  <c r="AL22" i="1"/>
  <c r="AL36" i="1"/>
  <c r="AL35" i="1"/>
  <c r="AL30" i="1"/>
  <c r="AM36" i="1"/>
  <c r="AM35" i="1"/>
  <c r="AM32" i="1"/>
  <c r="AM33" i="1" s="1"/>
  <c r="AM30" i="1"/>
  <c r="AM22" i="1"/>
  <c r="AN36" i="1"/>
  <c r="AN35" i="1"/>
  <c r="AN32" i="1"/>
  <c r="AN30" i="1"/>
  <c r="AN22" i="1"/>
  <c r="AO32" i="1"/>
  <c r="AO33" i="1" s="1"/>
  <c r="AO36" i="1"/>
  <c r="AO35" i="1"/>
  <c r="AO30" i="1"/>
  <c r="AO22" i="1"/>
  <c r="AP36" i="1"/>
  <c r="AP35" i="1"/>
  <c r="AP32" i="1"/>
  <c r="AP33" i="1" s="1"/>
  <c r="AP30" i="1"/>
  <c r="AP22" i="1"/>
  <c r="AQ22" i="1"/>
  <c r="AQ30" i="1"/>
  <c r="AQ32" i="1"/>
  <c r="AQ33" i="1" s="1"/>
  <c r="AQ35" i="1"/>
  <c r="AQ36" i="1"/>
  <c r="JB36" i="1"/>
  <c r="JB35" i="1"/>
  <c r="JB32" i="1"/>
  <c r="JB33" i="1" s="1"/>
  <c r="JB30" i="1"/>
  <c r="JB22" i="1"/>
  <c r="AR32" i="1"/>
  <c r="AR33" i="1" s="1"/>
  <c r="AR36" i="1"/>
  <c r="AR35" i="1"/>
  <c r="AR30" i="1"/>
  <c r="AR22" i="1"/>
  <c r="AS36" i="1"/>
  <c r="AS35" i="1"/>
  <c r="AS32" i="1"/>
  <c r="AS33" i="1" s="1"/>
  <c r="AS30" i="1"/>
  <c r="AS22" i="1"/>
  <c r="AT36" i="1"/>
  <c r="AT35" i="1"/>
  <c r="AT32" i="1"/>
  <c r="AT33" i="1" s="1"/>
  <c r="AT30" i="1"/>
  <c r="AT22" i="1"/>
  <c r="AU32" i="1"/>
  <c r="AU33" i="1" s="1"/>
  <c r="AU36" i="1"/>
  <c r="AU35" i="1"/>
  <c r="AU30" i="1"/>
  <c r="AU22" i="1"/>
  <c r="AV36" i="1"/>
  <c r="AV35" i="1"/>
  <c r="AV32" i="1"/>
  <c r="AV33" i="1" s="1"/>
  <c r="AV30" i="1"/>
  <c r="AV22" i="1"/>
  <c r="AW36" i="1"/>
  <c r="AW35" i="1"/>
  <c r="AW32" i="1"/>
  <c r="AW33" i="1" s="1"/>
  <c r="AW30" i="1"/>
  <c r="AW22" i="1"/>
  <c r="AX36" i="1"/>
  <c r="AX35" i="1"/>
  <c r="AX32" i="1"/>
  <c r="AX33" i="1" s="1"/>
  <c r="AX30" i="1"/>
  <c r="AX22" i="1"/>
  <c r="AY30" i="1"/>
  <c r="AY36" i="1"/>
  <c r="AY35" i="1"/>
  <c r="AY32" i="1"/>
  <c r="AY33" i="1" s="1"/>
  <c r="AY22" i="1"/>
  <c r="AZ32" i="1"/>
  <c r="AZ33" i="1" s="1"/>
  <c r="AZ36" i="1"/>
  <c r="AZ35" i="1"/>
  <c r="AZ30" i="1"/>
  <c r="AZ22" i="1"/>
  <c r="BA32" i="1"/>
  <c r="BA33" i="1" s="1"/>
  <c r="BA36" i="1"/>
  <c r="BA35" i="1"/>
  <c r="BA30" i="1"/>
  <c r="BA22" i="1"/>
  <c r="BB32" i="1"/>
  <c r="BB33" i="1" s="1"/>
  <c r="BB22" i="1"/>
  <c r="BB36" i="1"/>
  <c r="BB35" i="1"/>
  <c r="BB30" i="1"/>
  <c r="BC32" i="1"/>
  <c r="BC33" i="1" s="1"/>
  <c r="JC36" i="1"/>
  <c r="JC35" i="1"/>
  <c r="JC32" i="1"/>
  <c r="JC33" i="1" s="1"/>
  <c r="JC30" i="1"/>
  <c r="JC22" i="1"/>
  <c r="BC36" i="1"/>
  <c r="BC35" i="1"/>
  <c r="BC30" i="1"/>
  <c r="BC22" i="1"/>
  <c r="BC38" i="1" s="1"/>
  <c r="BD36" i="1"/>
  <c r="BD35" i="1"/>
  <c r="BD32" i="1"/>
  <c r="BD33" i="1" s="1"/>
  <c r="BD30" i="1"/>
  <c r="BD22" i="1"/>
  <c r="BE36" i="1"/>
  <c r="BE35" i="1"/>
  <c r="BE32" i="1"/>
  <c r="BE33" i="1" s="1"/>
  <c r="BE30" i="1"/>
  <c r="BE22" i="1"/>
  <c r="BF32" i="1"/>
  <c r="BF33" i="1" s="1"/>
  <c r="BF30" i="1"/>
  <c r="BF22" i="1"/>
  <c r="BF36" i="1"/>
  <c r="BF35" i="1"/>
  <c r="BG32" i="1"/>
  <c r="BG33" i="1" s="1"/>
  <c r="BG36" i="1"/>
  <c r="BG35" i="1"/>
  <c r="BG30" i="1"/>
  <c r="BG22" i="1"/>
  <c r="BH32" i="1"/>
  <c r="BH33" i="1" s="1"/>
  <c r="BH36" i="1"/>
  <c r="BH35" i="1"/>
  <c r="BH30" i="1"/>
  <c r="BH22" i="1"/>
  <c r="BI36" i="1"/>
  <c r="BI35" i="1"/>
  <c r="BI32" i="1"/>
  <c r="BI33" i="1" s="1"/>
  <c r="BI30" i="1"/>
  <c r="BI22" i="1"/>
  <c r="BJ32" i="1"/>
  <c r="BJ33" i="1" s="1"/>
  <c r="BJ36" i="1"/>
  <c r="BJ35" i="1"/>
  <c r="BJ30" i="1"/>
  <c r="BJ22" i="1"/>
  <c r="BK32" i="1"/>
  <c r="BK33" i="1" s="1"/>
  <c r="BK36" i="1"/>
  <c r="BK35" i="1"/>
  <c r="BK30" i="1"/>
  <c r="BK22" i="1"/>
  <c r="BL36" i="1"/>
  <c r="BL35" i="1"/>
  <c r="BL32" i="1"/>
  <c r="BL33" i="1" s="1"/>
  <c r="BL30" i="1"/>
  <c r="BL22" i="1"/>
  <c r="BM36" i="1"/>
  <c r="BM35" i="1"/>
  <c r="BM32" i="1"/>
  <c r="BM33" i="1" s="1"/>
  <c r="BM30" i="1"/>
  <c r="BM22" i="1"/>
  <c r="JD36" i="1"/>
  <c r="JD35" i="1"/>
  <c r="JD32" i="1"/>
  <c r="JD33" i="1" s="1"/>
  <c r="JD30" i="1"/>
  <c r="JD22" i="1"/>
  <c r="BO22" i="1"/>
  <c r="BO38" i="1" s="1"/>
  <c r="BO35" i="1"/>
  <c r="BO36" i="1"/>
  <c r="BO30" i="1"/>
  <c r="BO32" i="1"/>
  <c r="BO33" i="1" s="1"/>
  <c r="BN36" i="1"/>
  <c r="BN35" i="1"/>
  <c r="BN32" i="1"/>
  <c r="BN33" i="1" s="1"/>
  <c r="BN30" i="1"/>
  <c r="BN22" i="1"/>
  <c r="JE36" i="1"/>
  <c r="JE35" i="1"/>
  <c r="JE32" i="1"/>
  <c r="JE33" i="1" s="1"/>
  <c r="JE30" i="1"/>
  <c r="JE22" i="1"/>
  <c r="BP36" i="1"/>
  <c r="BP35" i="1"/>
  <c r="BP32" i="1"/>
  <c r="BP33" i="1" s="1"/>
  <c r="BP30" i="1"/>
  <c r="BP22" i="1"/>
  <c r="BQ36" i="1"/>
  <c r="BQ35" i="1"/>
  <c r="BQ32" i="1"/>
  <c r="BQ33" i="1" s="1"/>
  <c r="BQ30" i="1"/>
  <c r="BQ22" i="1"/>
  <c r="BR30" i="1"/>
  <c r="BR32" i="1"/>
  <c r="BR33" i="1" s="1"/>
  <c r="BS26" i="1"/>
  <c r="BS29" i="1"/>
  <c r="BS16" i="1"/>
  <c r="BS36" i="1" s="1"/>
  <c r="BT36" i="1"/>
  <c r="BT35" i="1"/>
  <c r="BT32" i="1"/>
  <c r="BT33" i="1" s="1"/>
  <c r="BT30" i="1"/>
  <c r="BT22" i="1"/>
  <c r="BU36" i="1"/>
  <c r="BU35" i="1"/>
  <c r="BU32" i="1"/>
  <c r="BU33" i="1" s="1"/>
  <c r="BU30" i="1"/>
  <c r="BU22" i="1"/>
  <c r="BV36" i="1"/>
  <c r="BV35" i="1"/>
  <c r="BV32" i="1"/>
  <c r="BV33" i="1" s="1"/>
  <c r="BV30" i="1"/>
  <c r="BV22" i="1"/>
  <c r="BW36" i="1"/>
  <c r="BW35" i="1"/>
  <c r="BW32" i="1"/>
  <c r="BW33" i="1" s="1"/>
  <c r="BW30" i="1"/>
  <c r="BW22" i="1"/>
  <c r="BX36" i="1"/>
  <c r="BX35" i="1"/>
  <c r="BX32" i="1"/>
  <c r="BX33" i="1" s="1"/>
  <c r="BX30" i="1"/>
  <c r="BX22" i="1"/>
  <c r="BY36" i="1"/>
  <c r="BY35" i="1"/>
  <c r="BY32" i="1"/>
  <c r="BY33" i="1" s="1"/>
  <c r="BY30" i="1"/>
  <c r="BY22" i="1"/>
  <c r="BZ36" i="1"/>
  <c r="BZ35" i="1"/>
  <c r="BZ32" i="1"/>
  <c r="BZ33" i="1" s="1"/>
  <c r="BZ30" i="1"/>
  <c r="BZ22" i="1"/>
  <c r="CA36" i="1"/>
  <c r="CA35" i="1"/>
  <c r="CA32" i="1"/>
  <c r="CA33" i="1" s="1"/>
  <c r="CA30" i="1"/>
  <c r="CA22" i="1"/>
  <c r="CN32" i="1"/>
  <c r="CN33" i="1" s="1"/>
  <c r="CB36" i="1"/>
  <c r="CB35" i="1"/>
  <c r="CB32" i="1"/>
  <c r="CB33" i="1" s="1"/>
  <c r="CB30" i="1"/>
  <c r="CB22" i="1"/>
  <c r="CC12" i="1"/>
  <c r="CC36" i="1"/>
  <c r="CC35" i="1"/>
  <c r="CC32" i="1"/>
  <c r="CC33" i="1" s="1"/>
  <c r="CC30" i="1"/>
  <c r="CC22" i="1"/>
  <c r="CD12" i="1"/>
  <c r="CD36" i="1"/>
  <c r="CD35" i="1"/>
  <c r="CD32" i="1"/>
  <c r="CD33" i="1" s="1"/>
  <c r="CD30" i="1"/>
  <c r="CD22" i="1"/>
  <c r="CE12" i="1"/>
  <c r="CE35" i="1"/>
  <c r="CE36" i="1"/>
  <c r="CE32" i="1"/>
  <c r="CE33" i="1" s="1"/>
  <c r="CE30" i="1"/>
  <c r="CE22" i="1"/>
  <c r="CM63" i="1"/>
  <c r="CN63" i="1"/>
  <c r="CF35" i="1"/>
  <c r="CF36" i="1"/>
  <c r="CF32" i="1"/>
  <c r="CF33" i="1" s="1"/>
  <c r="CF30" i="1"/>
  <c r="CF22" i="1"/>
  <c r="CG36" i="1"/>
  <c r="CG35" i="1"/>
  <c r="CG32" i="1"/>
  <c r="CG33" i="1" s="1"/>
  <c r="CG30" i="1"/>
  <c r="CG22" i="1"/>
  <c r="CH36" i="1"/>
  <c r="CH35" i="1"/>
  <c r="CH32" i="1"/>
  <c r="CH30" i="1"/>
  <c r="CH22" i="1"/>
  <c r="CI35" i="1"/>
  <c r="CI36" i="1"/>
  <c r="CI22" i="1"/>
  <c r="CI30" i="1"/>
  <c r="CI32" i="1"/>
  <c r="CI33" i="1" s="1"/>
  <c r="CJ36" i="1"/>
  <c r="CJ22" i="1"/>
  <c r="CJ35" i="1"/>
  <c r="CJ32" i="1"/>
  <c r="CJ33" i="1" s="1"/>
  <c r="CJ30" i="1"/>
  <c r="CK36" i="1"/>
  <c r="CK35" i="1"/>
  <c r="CK32" i="1"/>
  <c r="CK33" i="1" s="1"/>
  <c r="CK30" i="1"/>
  <c r="CK22" i="1"/>
  <c r="CL36" i="1"/>
  <c r="CL35" i="1"/>
  <c r="CL32" i="1"/>
  <c r="CL30" i="1"/>
  <c r="CL22" i="1"/>
  <c r="JF36" i="1"/>
  <c r="JF35" i="1"/>
  <c r="JF32" i="1"/>
  <c r="JF33" i="1" s="1"/>
  <c r="JF30" i="1"/>
  <c r="JF22" i="1"/>
  <c r="CM36" i="1"/>
  <c r="CM35" i="1"/>
  <c r="CM32" i="1"/>
  <c r="CM33" i="1" s="1"/>
  <c r="CM30" i="1"/>
  <c r="CM22" i="1"/>
  <c r="CN36" i="1"/>
  <c r="CN35" i="1"/>
  <c r="CN30" i="1"/>
  <c r="CN22" i="1"/>
  <c r="CO32" i="1"/>
  <c r="CO33" i="1" s="1"/>
  <c r="CO36" i="1"/>
  <c r="CO35" i="1"/>
  <c r="CO30" i="1"/>
  <c r="CO22" i="1"/>
  <c r="CP35" i="1"/>
  <c r="CQ35" i="1"/>
  <c r="CP36" i="1"/>
  <c r="CP30" i="1"/>
  <c r="CP22" i="1"/>
  <c r="CQ36" i="1"/>
  <c r="CQ32" i="1"/>
  <c r="CQ33" i="1" s="1"/>
  <c r="CQ30" i="1"/>
  <c r="CQ22" i="1"/>
  <c r="CR32" i="1"/>
  <c r="CR33" i="1" s="1"/>
  <c r="CR36" i="1"/>
  <c r="CR35" i="1"/>
  <c r="CR30" i="1"/>
  <c r="CR22" i="1"/>
  <c r="CS36" i="1"/>
  <c r="CS35" i="1"/>
  <c r="CS33" i="1"/>
  <c r="CS30" i="1"/>
  <c r="CS22" i="1"/>
  <c r="CT36" i="1"/>
  <c r="CT35" i="1"/>
  <c r="CT32" i="1"/>
  <c r="CT33" i="1" s="1"/>
  <c r="CT30" i="1"/>
  <c r="CT22" i="1"/>
  <c r="CV32" i="1"/>
  <c r="CV33" i="1" s="1"/>
  <c r="CU36" i="1"/>
  <c r="CU35" i="1"/>
  <c r="CU32" i="1"/>
  <c r="CU33" i="1" s="1"/>
  <c r="CU30" i="1"/>
  <c r="CU22" i="1"/>
  <c r="CV36" i="1"/>
  <c r="CV35" i="1"/>
  <c r="CV30" i="1"/>
  <c r="CV22" i="1"/>
  <c r="CW36" i="1"/>
  <c r="CW35" i="1"/>
  <c r="CW32" i="1"/>
  <c r="CW33" i="1" s="1"/>
  <c r="CW30" i="1"/>
  <c r="CW22" i="1"/>
  <c r="JH36" i="1"/>
  <c r="JH35" i="1"/>
  <c r="JH32" i="1"/>
  <c r="JH33" i="1" s="1"/>
  <c r="JH30" i="1"/>
  <c r="JH22" i="1"/>
  <c r="JG22" i="1"/>
  <c r="JG30" i="1"/>
  <c r="JG32" i="1"/>
  <c r="JG33" i="1" s="1"/>
  <c r="JG36" i="1"/>
  <c r="JG35" i="1"/>
  <c r="CX36" i="1"/>
  <c r="CX35" i="1"/>
  <c r="CX32" i="1"/>
  <c r="CX33" i="1" s="1"/>
  <c r="CX30" i="1"/>
  <c r="CX22" i="1"/>
  <c r="CY36" i="1"/>
  <c r="CY35" i="1"/>
  <c r="CY32" i="1"/>
  <c r="CY33" i="1" s="1"/>
  <c r="CY30" i="1"/>
  <c r="CY22" i="1"/>
  <c r="CZ36" i="1"/>
  <c r="CZ35" i="1"/>
  <c r="CZ32" i="1"/>
  <c r="CZ33" i="1" s="1"/>
  <c r="CZ30" i="1"/>
  <c r="CZ22" i="1"/>
  <c r="DA32" i="1"/>
  <c r="DA33" i="1" s="1"/>
  <c r="DA22" i="1"/>
  <c r="DA36" i="1"/>
  <c r="DA35" i="1"/>
  <c r="DA30" i="1"/>
  <c r="DB36" i="1"/>
  <c r="DB35" i="1"/>
  <c r="DB32" i="1"/>
  <c r="DB33" i="1" s="1"/>
  <c r="DB30" i="1"/>
  <c r="DB22" i="1"/>
  <c r="DC35" i="1"/>
  <c r="DC36" i="1"/>
  <c r="DC32" i="1"/>
  <c r="DC33" i="1" s="1"/>
  <c r="DC30" i="1"/>
  <c r="DC22" i="1"/>
  <c r="DD32" i="1"/>
  <c r="DD33" i="1" s="1"/>
  <c r="DD36" i="1"/>
  <c r="DD35" i="1"/>
  <c r="DD30" i="1"/>
  <c r="DD22" i="1"/>
  <c r="DE22" i="1"/>
  <c r="DE36" i="1"/>
  <c r="DE35" i="1"/>
  <c r="DE32" i="1"/>
  <c r="DE33" i="1" s="1"/>
  <c r="DE30" i="1"/>
  <c r="DF36" i="1"/>
  <c r="DF35" i="1"/>
  <c r="DF32" i="1"/>
  <c r="DF33" i="1" s="1"/>
  <c r="DF30" i="1"/>
  <c r="DF22" i="1"/>
  <c r="DG22" i="1"/>
  <c r="DG36" i="1"/>
  <c r="DG35" i="1"/>
  <c r="DG32" i="1"/>
  <c r="DG33" i="1" s="1"/>
  <c r="DG30" i="1"/>
  <c r="DK36" i="1"/>
  <c r="DK35" i="1"/>
  <c r="DK32" i="1"/>
  <c r="DK33" i="1" s="1"/>
  <c r="DK30" i="1"/>
  <c r="DK22" i="1"/>
  <c r="DH36" i="1"/>
  <c r="DH35" i="1"/>
  <c r="DH32" i="1"/>
  <c r="DH33" i="1" s="1"/>
  <c r="DH30" i="1"/>
  <c r="DH22" i="1"/>
  <c r="DI36" i="1"/>
  <c r="DI35" i="1"/>
  <c r="DI32" i="1"/>
  <c r="DI33" i="1" s="1"/>
  <c r="DI30" i="1"/>
  <c r="DI22" i="1"/>
  <c r="DJ36" i="1"/>
  <c r="DJ35" i="1"/>
  <c r="DJ32" i="1"/>
  <c r="DJ33" i="1" s="1"/>
  <c r="DJ30" i="1"/>
  <c r="DJ22" i="1"/>
  <c r="DL36" i="1"/>
  <c r="DL35" i="1"/>
  <c r="DL32" i="1"/>
  <c r="DL33" i="1" s="1"/>
  <c r="DL30" i="1"/>
  <c r="DL22" i="1"/>
  <c r="DM36" i="1"/>
  <c r="DM35" i="1"/>
  <c r="DM32" i="1"/>
  <c r="DM30" i="1"/>
  <c r="DM22" i="1"/>
  <c r="DN36" i="1"/>
  <c r="DN35" i="1"/>
  <c r="DN32" i="1"/>
  <c r="DN30" i="1"/>
  <c r="DN22" i="1"/>
  <c r="DO36" i="1"/>
  <c r="DO35" i="1"/>
  <c r="DO32" i="1"/>
  <c r="DO33" i="1" s="1"/>
  <c r="DO30" i="1"/>
  <c r="DO22" i="1"/>
  <c r="DP36" i="1"/>
  <c r="DP35" i="1"/>
  <c r="DP32" i="1"/>
  <c r="DP33" i="1" s="1"/>
  <c r="DP30" i="1"/>
  <c r="DP22" i="1"/>
  <c r="DQ36" i="1"/>
  <c r="DQ35" i="1"/>
  <c r="DQ32" i="1"/>
  <c r="DQ33" i="1" s="1"/>
  <c r="DQ30" i="1"/>
  <c r="DQ22" i="1"/>
  <c r="DR26" i="1"/>
  <c r="DR30" i="1" s="1"/>
  <c r="DS36" i="1"/>
  <c r="DS35" i="1"/>
  <c r="DS32" i="1"/>
  <c r="DS33" i="1" s="1"/>
  <c r="DS30" i="1"/>
  <c r="DS22" i="1"/>
  <c r="DR36" i="1"/>
  <c r="DR35" i="1"/>
  <c r="DR32" i="1"/>
  <c r="DR33" i="1" s="1"/>
  <c r="DR22" i="1"/>
  <c r="DT36" i="1"/>
  <c r="DT35" i="1"/>
  <c r="DT32" i="1"/>
  <c r="DT30" i="1"/>
  <c r="DT22" i="1"/>
  <c r="DU36" i="1"/>
  <c r="DU35" i="1"/>
  <c r="DU32" i="1"/>
  <c r="DU33" i="1" s="1"/>
  <c r="DU30" i="1"/>
  <c r="DU22" i="1"/>
  <c r="DV36" i="1"/>
  <c r="DV35" i="1"/>
  <c r="DV32" i="1"/>
  <c r="DV33" i="1" s="1"/>
  <c r="DV30" i="1"/>
  <c r="DV22" i="1"/>
  <c r="JI36" i="1"/>
  <c r="JI35" i="1"/>
  <c r="JI32" i="1"/>
  <c r="JI30" i="1"/>
  <c r="JI22" i="1"/>
  <c r="DW36" i="1"/>
  <c r="DW35" i="1"/>
  <c r="DW32" i="1"/>
  <c r="DW30" i="1"/>
  <c r="DW22" i="1"/>
  <c r="DX36" i="1"/>
  <c r="DX35" i="1"/>
  <c r="DX32" i="1"/>
  <c r="DX33" i="1" s="1"/>
  <c r="DX30" i="1"/>
  <c r="DX22" i="1"/>
  <c r="DY36" i="1"/>
  <c r="DY35" i="1"/>
  <c r="DY32" i="1"/>
  <c r="DY33" i="1" s="1"/>
  <c r="DY30" i="1"/>
  <c r="DY22" i="1"/>
  <c r="DZ36" i="1"/>
  <c r="DZ35" i="1"/>
  <c r="DZ32" i="1"/>
  <c r="DZ33" i="1" s="1"/>
  <c r="DZ30" i="1"/>
  <c r="DZ22" i="1"/>
  <c r="EA36" i="1"/>
  <c r="EA35" i="1"/>
  <c r="EA32" i="1"/>
  <c r="EA33" i="1" s="1"/>
  <c r="EA30" i="1"/>
  <c r="EA22" i="1"/>
  <c r="EB36" i="1"/>
  <c r="EB35" i="1"/>
  <c r="EB32" i="1"/>
  <c r="EB33" i="1" s="1"/>
  <c r="EB30" i="1"/>
  <c r="EB22" i="1"/>
  <c r="EC36" i="1"/>
  <c r="EC35" i="1"/>
  <c r="EC32" i="1"/>
  <c r="EC33" i="1" s="1"/>
  <c r="EC30" i="1"/>
  <c r="EC22" i="1"/>
  <c r="ED36" i="1"/>
  <c r="ED35" i="1"/>
  <c r="ED32" i="1"/>
  <c r="ED33" i="1" s="1"/>
  <c r="ED30" i="1"/>
  <c r="ED22" i="1"/>
  <c r="EE36" i="1"/>
  <c r="EE35" i="1"/>
  <c r="EE32" i="1"/>
  <c r="EE33" i="1" s="1"/>
  <c r="EE30" i="1"/>
  <c r="EE22" i="1"/>
  <c r="EF32" i="1"/>
  <c r="EF33" i="1" s="1"/>
  <c r="EF22" i="1"/>
  <c r="EF36" i="1"/>
  <c r="EF35" i="1"/>
  <c r="EF30" i="1"/>
  <c r="EI36" i="1"/>
  <c r="EI35" i="1"/>
  <c r="EI32" i="1"/>
  <c r="EI30" i="1"/>
  <c r="EI22" i="1"/>
  <c r="EG35" i="1"/>
  <c r="EG36" i="1"/>
  <c r="EG32" i="1"/>
  <c r="EG33" i="1" s="1"/>
  <c r="EG30" i="1"/>
  <c r="EG22" i="1"/>
  <c r="EH32" i="1"/>
  <c r="EH33" i="1" s="1"/>
  <c r="EH36" i="1"/>
  <c r="EH35" i="1"/>
  <c r="EH30" i="1"/>
  <c r="EH22" i="1"/>
  <c r="JJ36" i="1"/>
  <c r="JJ35" i="1"/>
  <c r="JJ32" i="1"/>
  <c r="JJ30" i="1"/>
  <c r="JJ22" i="1"/>
  <c r="EJ32" i="1"/>
  <c r="EJ33" i="1" s="1"/>
  <c r="EJ22" i="1"/>
  <c r="EJ36" i="1"/>
  <c r="EJ35" i="1"/>
  <c r="EJ30" i="1"/>
  <c r="EK22" i="1"/>
  <c r="EK36" i="1"/>
  <c r="EK35" i="1"/>
  <c r="EK32" i="1"/>
  <c r="EK33" i="1" s="1"/>
  <c r="EK30" i="1"/>
  <c r="EL32" i="1"/>
  <c r="EL33" i="1" s="1"/>
  <c r="EL36" i="1"/>
  <c r="EL35" i="1"/>
  <c r="EL30" i="1"/>
  <c r="EL22" i="1"/>
  <c r="EM32" i="1"/>
  <c r="EM33" i="1" s="1"/>
  <c r="EM22" i="1"/>
  <c r="EM36" i="1"/>
  <c r="EM35" i="1"/>
  <c r="EM30" i="1"/>
  <c r="EN36" i="1"/>
  <c r="EN35" i="1"/>
  <c r="EN32" i="1"/>
  <c r="EN33" i="1" s="1"/>
  <c r="EN30" i="1"/>
  <c r="EN22" i="1"/>
  <c r="EO36" i="1"/>
  <c r="EO35" i="1"/>
  <c r="EO32" i="1"/>
  <c r="EO33" i="1" s="1"/>
  <c r="EO30" i="1"/>
  <c r="EO22" i="1"/>
  <c r="EP36" i="1"/>
  <c r="EP35" i="1"/>
  <c r="EP32" i="1"/>
  <c r="EP33" i="1" s="1"/>
  <c r="EP30" i="1"/>
  <c r="EP22" i="1"/>
  <c r="EQ36" i="1"/>
  <c r="EQ35" i="1"/>
  <c r="EQ32" i="1"/>
  <c r="EQ30" i="1"/>
  <c r="EQ22" i="1"/>
  <c r="ER36" i="1"/>
  <c r="ER35" i="1"/>
  <c r="ER32" i="1"/>
  <c r="ER30" i="1"/>
  <c r="ER22" i="1"/>
  <c r="ES36" i="1"/>
  <c r="ES35" i="1"/>
  <c r="ES32" i="1"/>
  <c r="ES30" i="1"/>
  <c r="ES22" i="1"/>
  <c r="ET36" i="1"/>
  <c r="ET35" i="1"/>
  <c r="ET32" i="1"/>
  <c r="ET30" i="1"/>
  <c r="ET22" i="1"/>
  <c r="EU30" i="1"/>
  <c r="EU36" i="1"/>
  <c r="EU35" i="1"/>
  <c r="EU32" i="1"/>
  <c r="EU22" i="1"/>
  <c r="EU38" i="1" s="1"/>
  <c r="EV36" i="1"/>
  <c r="EV35" i="1"/>
  <c r="EV32" i="1"/>
  <c r="EV33" i="1" s="1"/>
  <c r="EV30" i="1"/>
  <c r="EV22" i="1"/>
  <c r="EW36" i="1"/>
  <c r="EW35" i="1"/>
  <c r="EW32" i="1"/>
  <c r="EW33" i="1" s="1"/>
  <c r="EW30" i="1"/>
  <c r="EW22" i="1"/>
  <c r="EX36" i="1"/>
  <c r="EX35" i="1"/>
  <c r="EX32" i="1"/>
  <c r="EX33" i="1" s="1"/>
  <c r="EX30" i="1"/>
  <c r="EX22" i="1"/>
  <c r="EY36" i="1"/>
  <c r="EY35" i="1"/>
  <c r="EY32" i="1"/>
  <c r="EY33" i="1" s="1"/>
  <c r="EY30" i="1"/>
  <c r="EY22" i="1"/>
  <c r="EZ36" i="1"/>
  <c r="EZ35" i="1"/>
  <c r="EZ32" i="1"/>
  <c r="EZ33" i="1" s="1"/>
  <c r="EZ30" i="1"/>
  <c r="EZ22" i="1"/>
  <c r="FA36" i="1"/>
  <c r="FA35" i="1"/>
  <c r="FA32" i="1"/>
  <c r="FA33" i="1" s="1"/>
  <c r="FA30" i="1"/>
  <c r="FA22" i="1"/>
  <c r="FB36" i="1"/>
  <c r="FB35" i="1"/>
  <c r="FB32" i="1"/>
  <c r="FB33" i="1" s="1"/>
  <c r="FB30" i="1"/>
  <c r="FB22" i="1"/>
  <c r="FC36" i="1"/>
  <c r="FC35" i="1"/>
  <c r="FC32" i="1"/>
  <c r="FC33" i="1" s="1"/>
  <c r="FC30" i="1"/>
  <c r="FC22" i="1"/>
  <c r="FD22" i="1"/>
  <c r="FE22" i="1"/>
  <c r="FF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W22" i="1"/>
  <c r="IX22" i="1"/>
  <c r="JM22" i="1"/>
  <c r="JN22" i="1"/>
  <c r="JO22" i="1"/>
  <c r="JR22" i="1"/>
  <c r="JT22" i="1"/>
  <c r="JU22" i="1"/>
  <c r="FD30" i="1"/>
  <c r="FE30" i="1"/>
  <c r="FE38" i="1" s="1"/>
  <c r="FF30" i="1"/>
  <c r="FF38" i="1" s="1"/>
  <c r="FH30" i="1"/>
  <c r="FI30" i="1"/>
  <c r="FJ30" i="1"/>
  <c r="FJ38" i="1" s="1"/>
  <c r="FK30" i="1"/>
  <c r="FK38" i="1" s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B38" i="1" s="1"/>
  <c r="GC30" i="1"/>
  <c r="GD30" i="1"/>
  <c r="GE30" i="1"/>
  <c r="GE38" i="1" s="1"/>
  <c r="GF30" i="1"/>
  <c r="GG30" i="1"/>
  <c r="GH30" i="1"/>
  <c r="GI30" i="1"/>
  <c r="GI38" i="1" s="1"/>
  <c r="GJ30" i="1"/>
  <c r="GK30" i="1"/>
  <c r="GL30" i="1"/>
  <c r="GM30" i="1"/>
  <c r="GM38" i="1" s="1"/>
  <c r="GN30" i="1"/>
  <c r="GO30" i="1"/>
  <c r="GP30" i="1"/>
  <c r="GQ30" i="1"/>
  <c r="GQ38" i="1" s="1"/>
  <c r="GR30" i="1"/>
  <c r="GS30" i="1"/>
  <c r="GT30" i="1"/>
  <c r="GU30" i="1"/>
  <c r="GU38" i="1" s="1"/>
  <c r="GV30" i="1"/>
  <c r="GW30" i="1"/>
  <c r="GX30" i="1"/>
  <c r="GY30" i="1"/>
  <c r="GZ30" i="1"/>
  <c r="HA30" i="1"/>
  <c r="HB30" i="1"/>
  <c r="HC30" i="1"/>
  <c r="HD30" i="1"/>
  <c r="HE30" i="1"/>
  <c r="HF30" i="1"/>
  <c r="HG30" i="1"/>
  <c r="HH30" i="1"/>
  <c r="HI30" i="1"/>
  <c r="HJ30" i="1"/>
  <c r="HK30" i="1"/>
  <c r="HL30" i="1"/>
  <c r="HM30" i="1"/>
  <c r="HN30" i="1"/>
  <c r="HO30" i="1"/>
  <c r="HP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K30" i="1"/>
  <c r="IL30" i="1"/>
  <c r="IM30" i="1"/>
  <c r="IN30" i="1"/>
  <c r="IO30" i="1"/>
  <c r="IP30" i="1"/>
  <c r="IQ30" i="1"/>
  <c r="IR30" i="1"/>
  <c r="IS30" i="1"/>
  <c r="IT30" i="1"/>
  <c r="IU30" i="1"/>
  <c r="IV30" i="1"/>
  <c r="IW30" i="1"/>
  <c r="IX30" i="1"/>
  <c r="JM30" i="1"/>
  <c r="JN30" i="1"/>
  <c r="JO30" i="1"/>
  <c r="JR30" i="1"/>
  <c r="JT30" i="1"/>
  <c r="JU30" i="1"/>
  <c r="FD32" i="1"/>
  <c r="FE32" i="1"/>
  <c r="FF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W32" i="1"/>
  <c r="GX32" i="1"/>
  <c r="GY32" i="1"/>
  <c r="GZ32" i="1"/>
  <c r="HA32" i="1"/>
  <c r="HB32" i="1"/>
  <c r="HC32" i="1"/>
  <c r="HD32" i="1"/>
  <c r="HE32" i="1"/>
  <c r="HF32" i="1"/>
  <c r="HG32" i="1"/>
  <c r="HH32" i="1"/>
  <c r="HI32" i="1"/>
  <c r="HJ32" i="1"/>
  <c r="HK32" i="1"/>
  <c r="HL32" i="1"/>
  <c r="HM32" i="1"/>
  <c r="HN32" i="1"/>
  <c r="HO32" i="1"/>
  <c r="HP32" i="1"/>
  <c r="HQ32" i="1"/>
  <c r="HR32" i="1"/>
  <c r="HS32" i="1"/>
  <c r="HT32" i="1"/>
  <c r="HU32" i="1"/>
  <c r="HV32" i="1"/>
  <c r="HW32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IP32" i="1"/>
  <c r="IQ32" i="1"/>
  <c r="IR32" i="1"/>
  <c r="IS32" i="1"/>
  <c r="IT32" i="1"/>
  <c r="IU32" i="1"/>
  <c r="IV32" i="1"/>
  <c r="IW32" i="1"/>
  <c r="IX32" i="1"/>
  <c r="JM32" i="1"/>
  <c r="JN32" i="1"/>
  <c r="JO32" i="1"/>
  <c r="JR32" i="1"/>
  <c r="JT32" i="1"/>
  <c r="JU32" i="1"/>
  <c r="FD33" i="1"/>
  <c r="FE33" i="1"/>
  <c r="FF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W33" i="1"/>
  <c r="GX33" i="1"/>
  <c r="GY33" i="1"/>
  <c r="GZ33" i="1"/>
  <c r="HA33" i="1"/>
  <c r="HB33" i="1"/>
  <c r="HC33" i="1"/>
  <c r="HD33" i="1"/>
  <c r="HE33" i="1"/>
  <c r="HF33" i="1"/>
  <c r="HG33" i="1"/>
  <c r="HH33" i="1"/>
  <c r="HI33" i="1"/>
  <c r="HJ33" i="1"/>
  <c r="HK33" i="1"/>
  <c r="HL33" i="1"/>
  <c r="HM33" i="1"/>
  <c r="HN33" i="1"/>
  <c r="HO33" i="1"/>
  <c r="HP33" i="1"/>
  <c r="HQ33" i="1"/>
  <c r="HR33" i="1"/>
  <c r="HS33" i="1"/>
  <c r="HT33" i="1"/>
  <c r="HU33" i="1"/>
  <c r="HV33" i="1"/>
  <c r="HW33" i="1"/>
  <c r="HX33" i="1"/>
  <c r="HY33" i="1"/>
  <c r="HZ33" i="1"/>
  <c r="IA33" i="1"/>
  <c r="IB33" i="1"/>
  <c r="IC33" i="1"/>
  <c r="ID33" i="1"/>
  <c r="IE33" i="1"/>
  <c r="IF33" i="1"/>
  <c r="IG33" i="1"/>
  <c r="IH33" i="1"/>
  <c r="II33" i="1"/>
  <c r="IJ33" i="1"/>
  <c r="IK33" i="1"/>
  <c r="IL33" i="1"/>
  <c r="IM33" i="1"/>
  <c r="IN33" i="1"/>
  <c r="IO33" i="1"/>
  <c r="IP33" i="1"/>
  <c r="IQ33" i="1"/>
  <c r="IR33" i="1"/>
  <c r="IS33" i="1"/>
  <c r="IT33" i="1"/>
  <c r="IU33" i="1"/>
  <c r="IV33" i="1"/>
  <c r="IW33" i="1"/>
  <c r="IX33" i="1"/>
  <c r="JM33" i="1"/>
  <c r="JN33" i="1"/>
  <c r="JO33" i="1"/>
  <c r="JR33" i="1"/>
  <c r="JT33" i="1"/>
  <c r="JU33" i="1"/>
  <c r="FD35" i="1"/>
  <c r="FE35" i="1"/>
  <c r="FF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IW35" i="1"/>
  <c r="IX35" i="1"/>
  <c r="JM35" i="1"/>
  <c r="JN35" i="1"/>
  <c r="JO35" i="1"/>
  <c r="JR35" i="1"/>
  <c r="JT35" i="1"/>
  <c r="JU35" i="1"/>
  <c r="FD36" i="1"/>
  <c r="FE36" i="1"/>
  <c r="FF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HG36" i="1"/>
  <c r="HH36" i="1"/>
  <c r="HI36" i="1"/>
  <c r="HJ36" i="1"/>
  <c r="HK36" i="1"/>
  <c r="HL36" i="1"/>
  <c r="HM36" i="1"/>
  <c r="HN36" i="1"/>
  <c r="HO36" i="1"/>
  <c r="HP36" i="1"/>
  <c r="HQ36" i="1"/>
  <c r="HR36" i="1"/>
  <c r="HS36" i="1"/>
  <c r="HT36" i="1"/>
  <c r="HU36" i="1"/>
  <c r="HV36" i="1"/>
  <c r="HW36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X36" i="1"/>
  <c r="JM36" i="1"/>
  <c r="JN36" i="1"/>
  <c r="JO36" i="1"/>
  <c r="JR36" i="1"/>
  <c r="JT36" i="1"/>
  <c r="JU36" i="1"/>
  <c r="BR35" i="1"/>
  <c r="BR36" i="1"/>
  <c r="BR22" i="1"/>
  <c r="BR38" i="1" s="1"/>
  <c r="BM38" i="1"/>
  <c r="AN33" i="1"/>
  <c r="BS22" i="1"/>
  <c r="CC38" i="1" l="1"/>
  <c r="AN38" i="1"/>
  <c r="JE38" i="1"/>
  <c r="AM38" i="1"/>
  <c r="AZ38" i="1"/>
  <c r="AK38" i="1"/>
  <c r="EM38" i="1"/>
  <c r="DV38" i="1"/>
  <c r="AX38" i="1"/>
  <c r="GA38" i="1"/>
  <c r="JB38" i="1"/>
  <c r="AQ38" i="1"/>
  <c r="AJ38" i="1"/>
  <c r="GD38" i="1"/>
  <c r="JI38" i="1"/>
  <c r="DT38" i="1"/>
  <c r="DP38" i="1"/>
  <c r="DD38" i="1"/>
  <c r="DB38" i="1"/>
  <c r="DA38" i="1"/>
  <c r="CU38" i="1"/>
  <c r="FN38" i="1"/>
  <c r="CD38" i="1"/>
  <c r="HN38" i="1"/>
  <c r="GT38" i="1"/>
  <c r="GP38" i="1"/>
  <c r="GL38" i="1"/>
  <c r="GH38" i="1"/>
  <c r="FC38" i="1"/>
  <c r="EY38" i="1"/>
  <c r="EQ38" i="1"/>
  <c r="CO38" i="1"/>
  <c r="CL38" i="1"/>
  <c r="CE38" i="1"/>
  <c r="BT38" i="1"/>
  <c r="BP38" i="1"/>
  <c r="AT38" i="1"/>
  <c r="JO38" i="1"/>
  <c r="CS38" i="1"/>
  <c r="CM38" i="1"/>
  <c r="CI38" i="1"/>
  <c r="AL38" i="1"/>
  <c r="EI38" i="1"/>
  <c r="FZ38" i="1"/>
  <c r="FV38" i="1"/>
  <c r="FR38" i="1"/>
  <c r="HX38" i="1"/>
  <c r="GV38" i="1"/>
  <c r="GN38" i="1"/>
  <c r="GF38" i="1"/>
  <c r="FX38" i="1"/>
  <c r="FA38" i="1"/>
  <c r="JJ38" i="1"/>
  <c r="EE38" i="1"/>
  <c r="BZ38" i="1"/>
  <c r="BS30" i="1"/>
  <c r="BS38" i="1" s="1"/>
  <c r="BQ38" i="1"/>
  <c r="EF38" i="1"/>
  <c r="IE38" i="1"/>
  <c r="HS38" i="1"/>
  <c r="ER38" i="1"/>
  <c r="EN38" i="1"/>
  <c r="EJ38" i="1"/>
  <c r="DM38" i="1"/>
  <c r="BU38" i="1"/>
  <c r="AS38" i="1"/>
  <c r="BS35" i="1"/>
  <c r="IV38" i="1"/>
  <c r="IB38" i="1"/>
  <c r="DI38" i="1"/>
  <c r="CG38" i="1"/>
  <c r="BS32" i="1"/>
  <c r="BS33" i="1" s="1"/>
  <c r="JM38" i="1"/>
  <c r="GZ38" i="1"/>
  <c r="IH38" i="1"/>
  <c r="HV38" i="1"/>
  <c r="HR38" i="1"/>
  <c r="DX38" i="1"/>
  <c r="DS38" i="1"/>
  <c r="CZ38" i="1"/>
  <c r="CN38" i="1"/>
  <c r="BY38" i="1"/>
  <c r="BL38" i="1"/>
  <c r="BI38" i="1"/>
  <c r="AW38" i="1"/>
  <c r="AP38" i="1"/>
  <c r="AI38" i="1"/>
  <c r="HC38" i="1"/>
  <c r="FW38" i="1"/>
  <c r="FS38" i="1"/>
  <c r="FO38" i="1"/>
  <c r="FL38" i="1"/>
  <c r="IK38" i="1"/>
  <c r="HY38" i="1"/>
  <c r="HU38" i="1"/>
  <c r="HM38" i="1"/>
  <c r="HA38" i="1"/>
  <c r="GK38" i="1"/>
  <c r="GG38" i="1"/>
  <c r="GC38" i="1"/>
  <c r="FU38" i="1"/>
  <c r="FQ38" i="1"/>
  <c r="FD38" i="1"/>
  <c r="ES38" i="1"/>
  <c r="EL38" i="1"/>
  <c r="DW38" i="1"/>
  <c r="DQ38" i="1"/>
  <c r="DJ38" i="1"/>
  <c r="DK38" i="1"/>
  <c r="CY38" i="1"/>
  <c r="CQ38" i="1"/>
  <c r="CK38" i="1"/>
  <c r="BX38" i="1"/>
  <c r="BN38" i="1"/>
  <c r="BK38" i="1"/>
  <c r="BH38" i="1"/>
  <c r="AV38" i="1"/>
  <c r="FY38" i="1"/>
  <c r="HZ38" i="1"/>
  <c r="HT38" i="1"/>
  <c r="IC38" i="1"/>
  <c r="CT38" i="1"/>
  <c r="AO38" i="1"/>
  <c r="IW38" i="1"/>
  <c r="IT38" i="1"/>
  <c r="IP38" i="1"/>
  <c r="IL38" i="1"/>
  <c r="II38" i="1"/>
  <c r="HJ38" i="1"/>
  <c r="HF38" i="1"/>
  <c r="HB38" i="1"/>
  <c r="JN38" i="1"/>
  <c r="IR38" i="1"/>
  <c r="IF38" i="1"/>
  <c r="HK38" i="1"/>
  <c r="EP38" i="1"/>
  <c r="EK38" i="1"/>
  <c r="DZ38" i="1"/>
  <c r="DY38" i="1"/>
  <c r="DU38" i="1"/>
  <c r="DO38" i="1"/>
  <c r="DL38" i="1"/>
  <c r="DF38" i="1"/>
  <c r="DC38" i="1"/>
  <c r="JH38" i="1"/>
  <c r="CW38" i="1"/>
  <c r="CR38" i="1"/>
  <c r="JF38" i="1"/>
  <c r="CJ38" i="1"/>
  <c r="CH38" i="1"/>
  <c r="BW38" i="1"/>
  <c r="HQ38" i="1"/>
  <c r="HH38" i="1"/>
  <c r="FH38" i="1"/>
  <c r="IS38" i="1"/>
  <c r="HI38" i="1"/>
  <c r="JT38" i="1"/>
  <c r="IU38" i="1"/>
  <c r="IM38" i="1"/>
  <c r="EO38" i="1"/>
  <c r="EH38" i="1"/>
  <c r="EC38" i="1"/>
  <c r="EA38" i="1"/>
  <c r="DR38" i="1"/>
  <c r="DH38" i="1"/>
  <c r="DG38" i="1"/>
  <c r="JG38" i="1"/>
  <c r="CB38" i="1"/>
  <c r="CA38" i="1"/>
  <c r="JD38" i="1"/>
  <c r="BD38" i="1"/>
  <c r="AY38" i="1"/>
  <c r="AU38" i="1"/>
  <c r="HP38" i="1"/>
  <c r="HD38" i="1"/>
  <c r="FI38" i="1"/>
  <c r="EG38" i="1"/>
  <c r="CP38" i="1"/>
  <c r="IQ38" i="1"/>
  <c r="GR38" i="1"/>
  <c r="GO38" i="1"/>
  <c r="JR38" i="1"/>
  <c r="IX38" i="1"/>
  <c r="IA38" i="1"/>
  <c r="GY38" i="1"/>
  <c r="EW38" i="1"/>
  <c r="BB38" i="1"/>
  <c r="JU38" i="1"/>
  <c r="IN38" i="1"/>
  <c r="GS38" i="1"/>
  <c r="GJ38" i="1"/>
  <c r="BJ38" i="1"/>
  <c r="BG38" i="1"/>
  <c r="BA38" i="1"/>
  <c r="GW38" i="1"/>
  <c r="FT38" i="1"/>
  <c r="IO38" i="1"/>
  <c r="IG38" i="1"/>
  <c r="FB38" i="1"/>
  <c r="EZ38" i="1"/>
  <c r="EX38" i="1"/>
  <c r="EV38" i="1"/>
  <c r="ED38" i="1"/>
  <c r="EB38" i="1"/>
  <c r="CV38" i="1"/>
  <c r="CF38" i="1"/>
  <c r="BF38" i="1"/>
  <c r="BE38" i="1"/>
  <c r="JC38" i="1"/>
  <c r="IJ38" i="1"/>
  <c r="HO38" i="1"/>
  <c r="GX38" i="1"/>
  <c r="DE38" i="1"/>
  <c r="HL38" i="1"/>
  <c r="HW38" i="1"/>
  <c r="HE38" i="1"/>
  <c r="FP38" i="1"/>
  <c r="ID38" i="1"/>
  <c r="HG38" i="1"/>
  <c r="FM38" i="1"/>
  <c r="ET38" i="1"/>
  <c r="DN38" i="1"/>
  <c r="CX38" i="1"/>
  <c r="BV38" i="1"/>
  <c r="AR38" i="1"/>
</calcChain>
</file>

<file path=xl/sharedStrings.xml><?xml version="1.0" encoding="utf-8"?>
<sst xmlns="http://schemas.openxmlformats.org/spreadsheetml/2006/main" count="635" uniqueCount="109">
  <si>
    <t>JD Million</t>
  </si>
  <si>
    <t>  مليون  دينار</t>
  </si>
  <si>
    <t>End of Period</t>
  </si>
  <si>
    <t>آب</t>
  </si>
  <si>
    <t>تموز</t>
  </si>
  <si>
    <t>حزيران</t>
  </si>
  <si>
    <t>آيار</t>
  </si>
  <si>
    <t>نيسان</t>
  </si>
  <si>
    <t>أذار</t>
  </si>
  <si>
    <t>شباط</t>
  </si>
  <si>
    <t>ايلول</t>
  </si>
  <si>
    <t>نهاية  الفترة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</si>
  <si>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</si>
  <si>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</si>
  <si>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</si>
  <si>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</si>
  <si>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</si>
  <si>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</si>
  <si>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</si>
  <si>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</si>
  <si>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</si>
  <si>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</si>
  <si>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</si>
  <si>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</si>
  <si>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Assets in Gold and Foreign Currencies</t>
  </si>
  <si>
    <t>الموجودات  من  الذهب  والعملات  الاجنبية</t>
  </si>
  <si>
    <t>Gold</t>
  </si>
  <si>
    <t>الذهــــــب</t>
  </si>
  <si>
    <t>(1)</t>
  </si>
  <si>
    <t>Ounces</t>
  </si>
  <si>
    <t>بالاونصات</t>
  </si>
  <si>
    <t>(2)</t>
  </si>
  <si>
    <t>Value</t>
  </si>
  <si>
    <t>القيمـــة</t>
  </si>
  <si>
    <t> </t>
  </si>
  <si>
    <t>Foreign Currencies</t>
  </si>
  <si>
    <t>العملات  الاجنبية</t>
  </si>
  <si>
    <t>(3)</t>
  </si>
  <si>
    <t>SDRs</t>
  </si>
  <si>
    <t>حقوق السحب الخاصة</t>
  </si>
  <si>
    <t>(4)</t>
  </si>
  <si>
    <t>Cash, Balances &amp; Deposits</t>
  </si>
  <si>
    <t>نقد وارصدة وودائع جاهزة</t>
  </si>
  <si>
    <t>(5)</t>
  </si>
  <si>
    <t>Bonds &amp; Treasury Bills</t>
  </si>
  <si>
    <t>سندات واذونات</t>
  </si>
  <si>
    <t>Other Assets in Foreign Currencies</t>
  </si>
  <si>
    <t>موجودات  اخرى  بالعملة  الاجنبية</t>
  </si>
  <si>
    <t>(6)</t>
  </si>
  <si>
    <t>Loans Arising From Payment Agreements</t>
  </si>
  <si>
    <t>ديون على الخارج تنفيذا لاتفاقيات الدفع</t>
  </si>
  <si>
    <t>(7)</t>
  </si>
  <si>
    <t>Subscription to Inter. Financial Institutions</t>
  </si>
  <si>
    <t>المساهمة في المؤسسات المالية الدولية</t>
  </si>
  <si>
    <t>(8)</t>
  </si>
  <si>
    <t>Total Assets in Gold and Foreign</t>
  </si>
  <si>
    <t>  مجموع الموجودات من الذهب</t>
  </si>
  <si>
    <t xml:space="preserve">      Currencies</t>
  </si>
  <si>
    <t>    والعملات الاجنبية</t>
  </si>
  <si>
    <t>Liabilities in Foreign Currencies</t>
  </si>
  <si>
    <t>المطلوبات  بالعملات  الاجنبية</t>
  </si>
  <si>
    <t>(9)</t>
  </si>
  <si>
    <t>Licenced Banks Deposits</t>
  </si>
  <si>
    <t>ودائع البنوك المرخصة</t>
  </si>
  <si>
    <t>(10)</t>
  </si>
  <si>
    <t>Non-Resident Deposits</t>
  </si>
  <si>
    <t>ودائع غير المقيمين</t>
  </si>
  <si>
    <t>(11)</t>
  </si>
  <si>
    <t>Central Government Deposits</t>
  </si>
  <si>
    <t>ودائع الحكومة المركزية</t>
  </si>
  <si>
    <t>(12)</t>
  </si>
  <si>
    <t>Public Entities Deposits</t>
  </si>
  <si>
    <t>ودائع المؤسسات العامة</t>
  </si>
  <si>
    <t>(13)</t>
  </si>
  <si>
    <t>Reserve Deposits</t>
  </si>
  <si>
    <t>ودائع الاحتياطي</t>
  </si>
  <si>
    <t>(14)</t>
  </si>
  <si>
    <t>(15)</t>
  </si>
  <si>
    <t>Total Liabilities in Foreign Currencies</t>
  </si>
  <si>
    <t xml:space="preserve">   مجموع  المطلوبات  بالعملة  الاجنبية</t>
  </si>
  <si>
    <t>Gross Official Reserves of Foreign Currencies</t>
  </si>
  <si>
    <t>اجمالي الاحتياطي الرسمي من العملات الاجنبية</t>
  </si>
  <si>
    <t>(4+5) - (9+10)</t>
  </si>
  <si>
    <t>In Months of Imports</t>
  </si>
  <si>
    <t>تغطية المستوردات بالاشهر</t>
  </si>
  <si>
    <t>Readily Available Reserves (3+4+5)</t>
  </si>
  <si>
    <t>Reserves of Gold &amp; Foreign Currencies (2+3+4+5)</t>
  </si>
  <si>
    <t>Net Assets of Gold &amp; Foreign</t>
  </si>
  <si>
    <t>صافي الموجودات من الذهب والعملات</t>
  </si>
  <si>
    <t>Currencies (8 - 15)</t>
  </si>
  <si>
    <t>Note : Classification was Based on Currency Irrespective of Residency.</t>
  </si>
  <si>
    <t>الاحتياطيات  الجاهزة  للاستخدام (3+4+5)</t>
  </si>
  <si>
    <t>احتياطي  الذهب  والعملات  الاجنبية (2+3+4+5)</t>
  </si>
  <si>
    <t>ملاحظة : الاساس المعتمد للتصنيف هو نوع العملة بغض النظر عن الاقامة.</t>
  </si>
  <si>
    <t>(4+5)-(9+10)</t>
  </si>
  <si>
    <t> الاجنبية (8-15)</t>
  </si>
  <si>
    <t xml:space="preserve">Other Deposits </t>
  </si>
  <si>
    <t>اخرى </t>
  </si>
  <si>
    <t>مقوماً  بالدولار الامريكي (مليون دولار)</t>
  </si>
  <si>
    <t xml:space="preserve"> </t>
  </si>
  <si>
    <t>Evaluated in Million of U.S. Dollar</t>
  </si>
  <si>
    <t>جدول رقم (11) : الاحتياطيات الاجنبية للبنك المركزي الاردني (تابع)</t>
  </si>
  <si>
    <t>TABLE NO.  (11) : CENTRAL BANK OF JORDAN FOREIGN RESERVES (CONTINUED)</t>
  </si>
  <si>
    <t>جدول رقم (11) :  الاحتياطيات الاجنبية للبنك المركزي الاردني  </t>
  </si>
  <si>
    <t xml:space="preserve">TABLE NO.  (11) : CENTRAL BANK OF JORDAN FOREIGN RESERVES </t>
  </si>
  <si>
    <t>تشرين الاول</t>
  </si>
  <si>
    <t>تشرين الثاني</t>
  </si>
  <si>
    <t>كانون الاول</t>
  </si>
  <si>
    <t xml:space="preserve">كانون الثاني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</si>
</sst>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9">
    <font>
      <sz val="10"/>
      <name val="Tms Rmn"/>
      <charset val="178"/>
    </font>
    <font>
      <sz val="10"/>
      <name val="Geneva"/>
      <charset val="178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  <charset val="178"/>
      <scheme val="minor"/>
    </font>
    <font>
      <b/>
      <sz val="18"/>
      <color indexed="8"/>
      <name val="Times New Roman"/>
      <family val="1"/>
    </font>
    <font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gray125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0" fontId="16" fillId="0" borderId="0"/>
  </cellStyleXfs>
  <cellXfs count="228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readingOrder="2"/>
    </xf>
    <xf numFmtId="0" fontId="1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Continuous" vertical="center"/>
    </xf>
    <xf numFmtId="164" fontId="5" fillId="0" borderId="0" xfId="0" quotePrefix="1" applyNumberFormat="1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/>
    <xf numFmtId="164" fontId="15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4" fontId="2" fillId="0" borderId="0" xfId="0" applyNumberFormat="1" applyFont="1" applyFill="1"/>
    <xf numFmtId="0" fontId="3" fillId="0" borderId="0" xfId="0" applyFont="1" applyFill="1" applyAlignment="1">
      <alignment vertical="center"/>
    </xf>
    <xf numFmtId="164" fontId="12" fillId="0" borderId="0" xfId="0" applyNumberFormat="1" applyFont="1" applyFill="1" applyAlignment="1">
      <alignment horizontal="left" vertical="center"/>
    </xf>
    <xf numFmtId="164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/>
    <xf numFmtId="3" fontId="2" fillId="0" borderId="0" xfId="0" applyNumberFormat="1" applyFont="1" applyFill="1"/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3" fontId="17" fillId="2" borderId="7" xfId="0" applyNumberFormat="1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3" fontId="15" fillId="2" borderId="7" xfId="0" applyNumberFormat="1" applyFont="1" applyFill="1" applyBorder="1" applyAlignment="1">
      <alignment horizontal="left" vertical="center"/>
    </xf>
    <xf numFmtId="3" fontId="15" fillId="2" borderId="0" xfId="0" quotePrefix="1" applyNumberFormat="1" applyFont="1" applyFill="1" applyBorder="1" applyAlignment="1">
      <alignment horizontal="left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 readingOrder="2"/>
    </xf>
    <xf numFmtId="3" fontId="15" fillId="0" borderId="7" xfId="0" applyNumberFormat="1" applyFont="1" applyFill="1" applyBorder="1" applyAlignment="1">
      <alignment horizontal="left" vertical="center"/>
    </xf>
    <xf numFmtId="3" fontId="15" fillId="0" borderId="0" xfId="0" quotePrefix="1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quotePrefix="1" applyFont="1" applyFill="1" applyBorder="1" applyAlignment="1">
      <alignment horizontal="right" vertical="center" readingOrder="2"/>
    </xf>
    <xf numFmtId="164" fontId="15" fillId="0" borderId="7" xfId="0" applyNumberFormat="1" applyFont="1" applyFill="1" applyBorder="1" applyAlignment="1">
      <alignment horizontal="left" vertical="center"/>
    </xf>
    <xf numFmtId="164" fontId="15" fillId="0" borderId="0" xfId="0" quotePrefix="1" applyNumberFormat="1" applyFont="1" applyFill="1" applyAlignment="1">
      <alignment horizontal="left" vertical="center"/>
    </xf>
    <xf numFmtId="164" fontId="15" fillId="0" borderId="0" xfId="0" applyNumberFormat="1" applyFont="1" applyFill="1" applyAlignment="1">
      <alignment horizontal="center" vertical="center"/>
    </xf>
    <xf numFmtId="164" fontId="15" fillId="2" borderId="7" xfId="0" applyNumberFormat="1" applyFont="1" applyFill="1" applyBorder="1" applyAlignment="1">
      <alignment horizontal="left" vertical="center"/>
    </xf>
    <xf numFmtId="164" fontId="15" fillId="2" borderId="0" xfId="0" quotePrefix="1" applyNumberFormat="1" applyFont="1" applyFill="1" applyAlignment="1">
      <alignment horizontal="left" vertical="center"/>
    </xf>
    <xf numFmtId="164" fontId="15" fillId="2" borderId="0" xfId="0" applyNumberFormat="1" applyFont="1" applyFill="1" applyAlignment="1">
      <alignment horizontal="left" vertical="center"/>
    </xf>
    <xf numFmtId="164" fontId="15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quotePrefix="1" applyFont="1" applyFill="1" applyBorder="1" applyAlignment="1">
      <alignment horizontal="right" vertical="center" readingOrder="2"/>
    </xf>
    <xf numFmtId="0" fontId="10" fillId="0" borderId="7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quotePrefix="1" applyFont="1" applyFill="1" applyAlignment="1">
      <alignment vertical="center"/>
    </xf>
    <xf numFmtId="0" fontId="9" fillId="2" borderId="0" xfId="0" quotePrefix="1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7" fillId="2" borderId="7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horizontal="center" vertical="center"/>
    </xf>
    <xf numFmtId="164" fontId="18" fillId="2" borderId="8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left" vertical="center"/>
    </xf>
    <xf numFmtId="164" fontId="11" fillId="2" borderId="0" xfId="0" applyNumberFormat="1" applyFont="1" applyFill="1" applyAlignment="1">
      <alignment horizontal="left"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164" fontId="11" fillId="2" borderId="8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6" fillId="2" borderId="7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2" xfId="0" quotePrefix="1" applyNumberFormat="1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164" fontId="18" fillId="0" borderId="2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8" fillId="0" borderId="2" xfId="0" quotePrefix="1" applyFont="1" applyFill="1" applyBorder="1" applyAlignment="1">
      <alignment horizontal="right" vertical="center" readingOrder="2"/>
    </xf>
    <xf numFmtId="3" fontId="7" fillId="2" borderId="10" xfId="0" applyNumberFormat="1" applyFont="1" applyFill="1" applyBorder="1" applyAlignment="1">
      <alignment horizontal="left" vertical="center"/>
    </xf>
    <xf numFmtId="3" fontId="6" fillId="2" borderId="11" xfId="0" quotePrefix="1" applyNumberFormat="1" applyFont="1" applyFill="1" applyBorder="1" applyAlignment="1">
      <alignment horizontal="left" vertical="center"/>
    </xf>
    <xf numFmtId="3" fontId="7" fillId="2" borderId="11" xfId="0" applyNumberFormat="1" applyFont="1" applyFill="1" applyBorder="1" applyAlignment="1">
      <alignment horizontal="left" vertical="center"/>
    </xf>
    <xf numFmtId="3" fontId="6" fillId="2" borderId="11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0" fontId="18" fillId="2" borderId="11" xfId="0" applyFont="1" applyFill="1" applyBorder="1" applyAlignment="1">
      <alignment vertical="center"/>
    </xf>
    <xf numFmtId="0" fontId="18" fillId="2" borderId="11" xfId="0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left" vertical="center"/>
    </xf>
    <xf numFmtId="3" fontId="7" fillId="0" borderId="4" xfId="0" quotePrefix="1" applyNumberFormat="1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vertical="center"/>
    </xf>
    <xf numFmtId="0" fontId="18" fillId="0" borderId="4" xfId="0" quotePrefix="1" applyFont="1" applyFill="1" applyBorder="1" applyAlignment="1">
      <alignment horizontal="right" vertical="center" readingOrder="2"/>
    </xf>
    <xf numFmtId="3" fontId="7" fillId="3" borderId="1" xfId="0" applyNumberFormat="1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3" fontId="7" fillId="4" borderId="7" xfId="0" applyNumberFormat="1" applyFont="1" applyFill="1" applyBorder="1" applyAlignment="1">
      <alignment horizontal="left" vertical="center"/>
    </xf>
    <xf numFmtId="3" fontId="7" fillId="4" borderId="0" xfId="0" applyNumberFormat="1" applyFont="1" applyFill="1" applyBorder="1" applyAlignment="1">
      <alignment horizontal="left" vertical="center"/>
    </xf>
    <xf numFmtId="3" fontId="7" fillId="4" borderId="0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 readingOrder="2"/>
    </xf>
    <xf numFmtId="3" fontId="7" fillId="3" borderId="7" xfId="0" applyNumberFormat="1" applyFont="1" applyFill="1" applyBorder="1" applyAlignment="1">
      <alignment horizontal="left" vertical="center"/>
    </xf>
    <xf numFmtId="3" fontId="7" fillId="3" borderId="0" xfId="0" applyNumberFormat="1" applyFont="1" applyFill="1" applyBorder="1" applyAlignment="1">
      <alignment horizontal="left" vertical="center"/>
    </xf>
    <xf numFmtId="3" fontId="7" fillId="3" borderId="0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164" fontId="11" fillId="3" borderId="0" xfId="0" applyNumberFormat="1" applyFont="1" applyFill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vertical="center"/>
    </xf>
    <xf numFmtId="164" fontId="11" fillId="4" borderId="0" xfId="0" applyNumberFormat="1" applyFont="1" applyFill="1" applyAlignment="1">
      <alignment horizontal="center" vertical="center"/>
    </xf>
    <xf numFmtId="3" fontId="7" fillId="4" borderId="14" xfId="0" applyNumberFormat="1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4" fontId="11" fillId="4" borderId="4" xfId="0" applyNumberFormat="1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 readingOrder="2"/>
    </xf>
    <xf numFmtId="3" fontId="7" fillId="3" borderId="10" xfId="0" applyNumberFormat="1" applyFont="1" applyFill="1" applyBorder="1" applyAlignment="1">
      <alignment horizontal="left" vertical="center"/>
    </xf>
    <xf numFmtId="3" fontId="7" fillId="3" borderId="11" xfId="0" applyNumberFormat="1" applyFont="1" applyFill="1" applyBorder="1" applyAlignment="1">
      <alignment horizontal="left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164" fontId="11" fillId="3" borderId="11" xfId="0" applyNumberFormat="1" applyFont="1" applyFill="1" applyBorder="1" applyAlignment="1">
      <alignment horizontal="center" vertical="center"/>
    </xf>
    <xf numFmtId="164" fontId="11" fillId="3" borderId="12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3" borderId="11" xfId="0" applyFont="1" applyFill="1" applyBorder="1" applyAlignment="1">
      <alignment horizontal="right" vertical="center" readingOrder="2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17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centerContinuous" vertical="center"/>
    </xf>
    <xf numFmtId="166" fontId="10" fillId="0" borderId="0" xfId="0" applyNumberFormat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/>
    <xf numFmtId="0" fontId="14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164" fontId="2" fillId="0" borderId="0" xfId="0" applyNumberFormat="1" applyFont="1" applyAlignment="1">
      <alignment horizontal="right" vertical="center" readingOrder="2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horizontal="right"/>
    </xf>
    <xf numFmtId="0" fontId="11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Z63"/>
  <sheetViews>
    <sheetView tabSelected="1" topLeftCell="A22" zoomScale="60" zoomScaleNormal="60" workbookViewId="0">
      <selection activeCell="O7" sqref="O7"/>
    </sheetView>
  </sheetViews>
  <sheetFormatPr defaultColWidth="4.1640625" defaultRowHeight="20.25"/>
  <cols>
    <col min="1" max="1" width="24.83203125" style="2" customWidth="1"/>
    <col min="2" max="2" width="2.6640625" style="1" customWidth="1"/>
    <col min="3" max="3" width="6" style="1" customWidth="1"/>
    <col min="4" max="4" width="9.1640625" style="1" customWidth="1"/>
    <col min="5" max="5" width="9.83203125" style="2" customWidth="1"/>
    <col min="6" max="6" width="68.33203125" style="2" customWidth="1"/>
    <col min="7" max="19" width="24.83203125" style="2" customWidth="1"/>
    <col min="20" max="258" width="24.83203125" style="2" hidden="1" customWidth="1"/>
    <col min="259" max="263" width="24.83203125" style="2" customWidth="1"/>
    <col min="264" max="281" width="24.83203125" style="2" hidden="1" customWidth="1"/>
    <col min="282" max="282" width="44.1640625" style="3" customWidth="1"/>
    <col min="283" max="283" width="13.5" style="4" customWidth="1"/>
    <col min="284" max="284" width="2.6640625" style="5" customWidth="1"/>
    <col min="285" max="285" width="3.83203125" style="2" customWidth="1"/>
    <col min="286" max="16384" width="4.1640625" style="2"/>
  </cols>
  <sheetData>
    <row r="1" spans="1:286" ht="35.1" customHeight="1">
      <c r="IE1" s="6"/>
    </row>
    <row r="2" spans="1:286" s="7" customFormat="1" ht="35.1" customHeight="1">
      <c r="B2" s="202" t="s">
        <v>101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 t="s">
        <v>103</v>
      </c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  <c r="IV2" s="202"/>
      <c r="IW2" s="202"/>
      <c r="IX2" s="202"/>
      <c r="IY2" s="202"/>
      <c r="IZ2" s="202"/>
      <c r="JA2" s="202"/>
      <c r="JB2" s="202"/>
      <c r="JC2" s="202"/>
      <c r="JD2" s="202"/>
      <c r="JE2" s="202"/>
      <c r="JF2" s="202"/>
      <c r="JG2" s="202"/>
      <c r="JH2" s="202"/>
      <c r="JI2" s="202"/>
      <c r="JJ2" s="202"/>
      <c r="JK2" s="202"/>
      <c r="JL2" s="202"/>
      <c r="JM2" s="202"/>
      <c r="JN2" s="202"/>
      <c r="JO2" s="202"/>
      <c r="JP2" s="202"/>
      <c r="JQ2" s="202"/>
      <c r="JR2" s="202"/>
      <c r="JS2" s="202"/>
      <c r="JT2" s="202"/>
      <c r="JU2" s="202"/>
      <c r="JV2" s="202"/>
      <c r="JW2" s="202"/>
      <c r="JX2" s="202"/>
      <c r="JY2" s="202"/>
      <c r="JZ2" s="202"/>
    </row>
    <row r="3" spans="1:286" s="8" customFormat="1" ht="35.1" customHeight="1">
      <c r="B3" s="9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10"/>
      <c r="JU3" s="9"/>
      <c r="JV3" s="11"/>
      <c r="JW3" s="11"/>
      <c r="JX3" s="11"/>
      <c r="JY3" s="11"/>
      <c r="JZ3" s="12"/>
    </row>
    <row r="4" spans="1:286" s="13" customFormat="1" ht="35.1" customHeight="1">
      <c r="B4" s="203" t="s">
        <v>102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 t="s">
        <v>104</v>
      </c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  <c r="IL4" s="203"/>
      <c r="IM4" s="203"/>
      <c r="IN4" s="203"/>
      <c r="IO4" s="203"/>
      <c r="IP4" s="203"/>
      <c r="IQ4" s="203"/>
      <c r="IR4" s="203"/>
      <c r="IS4" s="203"/>
      <c r="IT4" s="203"/>
      <c r="IU4" s="203"/>
      <c r="IV4" s="203"/>
      <c r="IW4" s="203"/>
      <c r="IX4" s="203"/>
      <c r="IY4" s="203"/>
      <c r="IZ4" s="203"/>
      <c r="JA4" s="203"/>
      <c r="JB4" s="203"/>
      <c r="JC4" s="203"/>
      <c r="JD4" s="203"/>
      <c r="JE4" s="203"/>
      <c r="JF4" s="203"/>
      <c r="JG4" s="203"/>
      <c r="JH4" s="203"/>
      <c r="JI4" s="203"/>
      <c r="JJ4" s="203"/>
      <c r="JK4" s="203"/>
      <c r="JL4" s="203"/>
      <c r="JM4" s="203"/>
      <c r="JN4" s="203"/>
      <c r="JO4" s="203"/>
      <c r="JP4" s="203"/>
      <c r="JQ4" s="203"/>
      <c r="JR4" s="203"/>
      <c r="JS4" s="203"/>
      <c r="JT4" s="203"/>
      <c r="JU4" s="203"/>
      <c r="JV4" s="203"/>
      <c r="JW4" s="203"/>
      <c r="JX4" s="203"/>
      <c r="JY4" s="203"/>
      <c r="JZ4" s="203"/>
    </row>
    <row r="5" spans="1:286" s="193" customFormat="1" ht="35.1" customHeight="1">
      <c r="B5" s="194" t="s">
        <v>0</v>
      </c>
      <c r="C5" s="195"/>
      <c r="D5" s="195"/>
      <c r="E5" s="196"/>
      <c r="CI5" s="197"/>
      <c r="CJ5" s="197"/>
      <c r="CK5" s="197"/>
      <c r="CL5" s="197"/>
      <c r="CM5" s="197"/>
      <c r="CV5" s="198"/>
      <c r="CW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198"/>
      <c r="IW5" s="198"/>
      <c r="IX5" s="198"/>
      <c r="IY5" s="198"/>
      <c r="IZ5" s="198"/>
      <c r="JA5" s="198"/>
      <c r="JB5" s="198"/>
      <c r="JC5" s="198"/>
      <c r="JD5" s="198"/>
      <c r="JE5" s="198"/>
      <c r="JF5" s="198"/>
      <c r="JG5" s="198"/>
      <c r="JH5" s="199"/>
      <c r="JI5" s="199"/>
      <c r="JJ5" s="199"/>
      <c r="JK5" s="199"/>
      <c r="JL5" s="199"/>
      <c r="JM5" s="199"/>
      <c r="JN5" s="199"/>
      <c r="JO5" s="199"/>
      <c r="JP5" s="199"/>
      <c r="JQ5" s="199"/>
      <c r="JR5" s="199"/>
      <c r="JS5" s="199"/>
      <c r="JT5" s="199"/>
      <c r="JU5" s="199"/>
      <c r="JW5" s="200"/>
      <c r="JX5" s="200"/>
      <c r="JY5" s="201"/>
      <c r="JZ5" s="200" t="s">
        <v>1</v>
      </c>
    </row>
    <row r="6" spans="1:286" s="192" customFormat="1" ht="35.1" customHeight="1">
      <c r="B6" s="219" t="s">
        <v>2</v>
      </c>
      <c r="C6" s="220"/>
      <c r="D6" s="220"/>
      <c r="E6" s="220"/>
      <c r="F6" s="221"/>
      <c r="G6" s="213">
        <v>2020</v>
      </c>
      <c r="H6" s="214"/>
      <c r="I6" s="214"/>
      <c r="J6" s="214"/>
      <c r="K6" s="214"/>
      <c r="L6" s="214"/>
      <c r="M6" s="214"/>
      <c r="N6" s="214"/>
      <c r="O6" s="214"/>
      <c r="P6" s="210"/>
      <c r="Q6" s="204">
        <v>2020</v>
      </c>
      <c r="R6" s="205"/>
      <c r="S6" s="214">
        <v>2019</v>
      </c>
      <c r="T6" s="214"/>
      <c r="U6" s="214"/>
      <c r="V6" s="207"/>
      <c r="W6" s="204"/>
      <c r="X6" s="204"/>
      <c r="Y6" s="204"/>
      <c r="Z6" s="204"/>
      <c r="AA6" s="204"/>
      <c r="AB6" s="204"/>
      <c r="AC6" s="204"/>
      <c r="AD6" s="205"/>
      <c r="AE6" s="213">
        <v>2018</v>
      </c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5"/>
      <c r="AQ6" s="213">
        <v>2017</v>
      </c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5"/>
      <c r="BC6" s="213">
        <v>2016</v>
      </c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5"/>
      <c r="BO6" s="213">
        <v>2015</v>
      </c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5"/>
      <c r="CA6" s="213">
        <v>2014</v>
      </c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5"/>
      <c r="CM6" s="213">
        <v>2013</v>
      </c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5"/>
      <c r="CY6" s="213">
        <v>2012</v>
      </c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5"/>
      <c r="DK6" s="213">
        <v>2011</v>
      </c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5"/>
      <c r="DW6" s="213">
        <v>2010</v>
      </c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5"/>
      <c r="EI6" s="213">
        <v>2009</v>
      </c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5"/>
      <c r="EU6" s="213">
        <v>2008</v>
      </c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5"/>
      <c r="FG6" s="213">
        <v>2007</v>
      </c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5"/>
      <c r="FS6" s="213">
        <v>2006</v>
      </c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5"/>
      <c r="GE6" s="213">
        <v>2005</v>
      </c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5"/>
      <c r="GQ6" s="213">
        <v>2004</v>
      </c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5"/>
      <c r="HC6" s="213">
        <v>2003</v>
      </c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5"/>
      <c r="HO6" s="213">
        <v>2002</v>
      </c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5"/>
      <c r="IA6" s="213">
        <v>2001</v>
      </c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5"/>
      <c r="IM6" s="213">
        <v>2000</v>
      </c>
      <c r="IN6" s="214"/>
      <c r="IO6" s="214"/>
      <c r="IP6" s="214"/>
      <c r="IQ6" s="214"/>
      <c r="IR6" s="214"/>
      <c r="IS6" s="214"/>
      <c r="IT6" s="214"/>
      <c r="IU6" s="214"/>
      <c r="IV6" s="214"/>
      <c r="IW6" s="214"/>
      <c r="IX6" s="215"/>
      <c r="IY6" s="216">
        <v>2020</v>
      </c>
      <c r="IZ6" s="216">
        <v>2019</v>
      </c>
      <c r="JA6" s="216">
        <v>2018</v>
      </c>
      <c r="JB6" s="216">
        <v>2017</v>
      </c>
      <c r="JC6" s="216">
        <v>2016</v>
      </c>
      <c r="JD6" s="216">
        <v>2015</v>
      </c>
      <c r="JE6" s="216">
        <v>2014</v>
      </c>
      <c r="JF6" s="216">
        <v>2013</v>
      </c>
      <c r="JG6" s="216">
        <v>2012</v>
      </c>
      <c r="JH6" s="216">
        <v>2011</v>
      </c>
      <c r="JI6" s="216">
        <v>2010</v>
      </c>
      <c r="JJ6" s="216">
        <v>2009</v>
      </c>
      <c r="JK6" s="216">
        <v>2008</v>
      </c>
      <c r="JL6" s="216">
        <v>2007</v>
      </c>
      <c r="JM6" s="216">
        <v>2006</v>
      </c>
      <c r="JN6" s="216">
        <v>2005</v>
      </c>
      <c r="JO6" s="216">
        <v>2004</v>
      </c>
      <c r="JP6" s="216">
        <v>2003</v>
      </c>
      <c r="JQ6" s="216">
        <v>2002</v>
      </c>
      <c r="JR6" s="216">
        <v>2001</v>
      </c>
      <c r="JS6" s="216">
        <v>2000</v>
      </c>
      <c r="JT6" s="216">
        <v>1999</v>
      </c>
      <c r="JU6" s="216">
        <v>1998</v>
      </c>
      <c r="JV6" s="219" t="s">
        <v>11</v>
      </c>
      <c r="JW6" s="220"/>
      <c r="JX6" s="220"/>
      <c r="JY6" s="220"/>
      <c r="JZ6" s="221"/>
    </row>
    <row r="7" spans="1:286" s="18" customFormat="1" ht="35.1" customHeight="1">
      <c r="B7" s="222"/>
      <c r="C7" s="223"/>
      <c r="D7" s="223"/>
      <c r="E7" s="223"/>
      <c r="F7" s="224"/>
      <c r="G7" s="39" t="s">
        <v>107</v>
      </c>
      <c r="H7" s="21" t="s">
        <v>106</v>
      </c>
      <c r="I7" s="21" t="s">
        <v>105</v>
      </c>
      <c r="J7" s="39" t="s">
        <v>10</v>
      </c>
      <c r="K7" s="39" t="s">
        <v>3</v>
      </c>
      <c r="L7" s="39" t="s">
        <v>4</v>
      </c>
      <c r="M7" s="39" t="s">
        <v>5</v>
      </c>
      <c r="N7" s="21" t="s">
        <v>6</v>
      </c>
      <c r="O7" s="20" t="s">
        <v>7</v>
      </c>
      <c r="P7" s="208" t="s">
        <v>8</v>
      </c>
      <c r="Q7" s="21" t="s">
        <v>9</v>
      </c>
      <c r="R7" s="21" t="s">
        <v>108</v>
      </c>
      <c r="S7" s="39" t="s">
        <v>107</v>
      </c>
      <c r="T7" s="21" t="s">
        <v>106</v>
      </c>
      <c r="U7" s="21" t="s">
        <v>105</v>
      </c>
      <c r="V7" s="39" t="s">
        <v>10</v>
      </c>
      <c r="W7" s="39" t="s">
        <v>3</v>
      </c>
      <c r="X7" s="39" t="s">
        <v>4</v>
      </c>
      <c r="Y7" s="39" t="s">
        <v>5</v>
      </c>
      <c r="Z7" s="21" t="s">
        <v>6</v>
      </c>
      <c r="AA7" s="39" t="s">
        <v>7</v>
      </c>
      <c r="AB7" s="21" t="s">
        <v>8</v>
      </c>
      <c r="AC7" s="39" t="s">
        <v>9</v>
      </c>
      <c r="AD7" s="39" t="s">
        <v>108</v>
      </c>
      <c r="AE7" s="39" t="s">
        <v>107</v>
      </c>
      <c r="AF7" s="20" t="s">
        <v>106</v>
      </c>
      <c r="AG7" s="20" t="s">
        <v>105</v>
      </c>
      <c r="AH7" s="20" t="s">
        <v>10</v>
      </c>
      <c r="AI7" s="20" t="s">
        <v>3</v>
      </c>
      <c r="AJ7" s="20" t="s">
        <v>4</v>
      </c>
      <c r="AK7" s="20" t="s">
        <v>5</v>
      </c>
      <c r="AL7" s="20" t="s">
        <v>6</v>
      </c>
      <c r="AM7" s="39" t="s">
        <v>7</v>
      </c>
      <c r="AN7" s="21" t="s">
        <v>8</v>
      </c>
      <c r="AO7" s="39" t="s">
        <v>9</v>
      </c>
      <c r="AP7" s="39" t="s">
        <v>108</v>
      </c>
      <c r="AQ7" s="39" t="s">
        <v>107</v>
      </c>
      <c r="AR7" s="20" t="s">
        <v>106</v>
      </c>
      <c r="AS7" s="20" t="s">
        <v>105</v>
      </c>
      <c r="AT7" s="20" t="s">
        <v>10</v>
      </c>
      <c r="AU7" s="20" t="s">
        <v>3</v>
      </c>
      <c r="AV7" s="20" t="s">
        <v>4</v>
      </c>
      <c r="AW7" s="20" t="s">
        <v>5</v>
      </c>
      <c r="AX7" s="20" t="s">
        <v>6</v>
      </c>
      <c r="AY7" s="39" t="s">
        <v>7</v>
      </c>
      <c r="AZ7" s="21" t="s">
        <v>8</v>
      </c>
      <c r="BA7" s="39" t="s">
        <v>9</v>
      </c>
      <c r="BB7" s="39" t="s">
        <v>108</v>
      </c>
      <c r="BC7" s="39" t="s">
        <v>107</v>
      </c>
      <c r="BD7" s="20" t="s">
        <v>106</v>
      </c>
      <c r="BE7" s="20" t="s">
        <v>105</v>
      </c>
      <c r="BF7" s="20" t="s">
        <v>10</v>
      </c>
      <c r="BG7" s="20" t="s">
        <v>3</v>
      </c>
      <c r="BH7" s="20" t="s">
        <v>4</v>
      </c>
      <c r="BI7" s="20" t="s">
        <v>5</v>
      </c>
      <c r="BJ7" s="20" t="s">
        <v>6</v>
      </c>
      <c r="BK7" s="39" t="s">
        <v>7</v>
      </c>
      <c r="BL7" s="21" t="s">
        <v>8</v>
      </c>
      <c r="BM7" s="39" t="s">
        <v>9</v>
      </c>
      <c r="BN7" s="39" t="s">
        <v>108</v>
      </c>
      <c r="BO7" s="39" t="s">
        <v>107</v>
      </c>
      <c r="BP7" s="20" t="s">
        <v>106</v>
      </c>
      <c r="BQ7" s="20" t="s">
        <v>105</v>
      </c>
      <c r="BR7" s="20" t="s">
        <v>10</v>
      </c>
      <c r="BS7" s="20" t="s">
        <v>3</v>
      </c>
      <c r="BT7" s="20" t="s">
        <v>4</v>
      </c>
      <c r="BU7" s="20" t="s">
        <v>5</v>
      </c>
      <c r="BV7" s="20" t="s">
        <v>6</v>
      </c>
      <c r="BW7" s="39" t="s">
        <v>7</v>
      </c>
      <c r="BX7" s="21" t="s">
        <v>8</v>
      </c>
      <c r="BY7" s="39" t="s">
        <v>9</v>
      </c>
      <c r="BZ7" s="39" t="s">
        <v>108</v>
      </c>
      <c r="CA7" s="39" t="s">
        <v>107</v>
      </c>
      <c r="CB7" s="20" t="s">
        <v>106</v>
      </c>
      <c r="CC7" s="20" t="s">
        <v>105</v>
      </c>
      <c r="CD7" s="20" t="s">
        <v>10</v>
      </c>
      <c r="CE7" s="20" t="s">
        <v>3</v>
      </c>
      <c r="CF7" s="20" t="s">
        <v>4</v>
      </c>
      <c r="CG7" s="20" t="s">
        <v>5</v>
      </c>
      <c r="CH7" s="20" t="s">
        <v>6</v>
      </c>
      <c r="CI7" s="39" t="s">
        <v>7</v>
      </c>
      <c r="CJ7" s="21" t="s">
        <v>8</v>
      </c>
      <c r="CK7" s="39" t="s">
        <v>9</v>
      </c>
      <c r="CL7" s="39" t="s">
        <v>108</v>
      </c>
      <c r="CM7" s="39" t="s">
        <v>107</v>
      </c>
      <c r="CN7" s="20" t="s">
        <v>106</v>
      </c>
      <c r="CO7" s="20" t="s">
        <v>105</v>
      </c>
      <c r="CP7" s="20" t="s">
        <v>10</v>
      </c>
      <c r="CQ7" s="20" t="s">
        <v>3</v>
      </c>
      <c r="CR7" s="20" t="s">
        <v>4</v>
      </c>
      <c r="CS7" s="20" t="s">
        <v>5</v>
      </c>
      <c r="CT7" s="20" t="s">
        <v>6</v>
      </c>
      <c r="CU7" s="39" t="s">
        <v>7</v>
      </c>
      <c r="CV7" s="21" t="s">
        <v>8</v>
      </c>
      <c r="CW7" s="39" t="s">
        <v>9</v>
      </c>
      <c r="CX7" s="39" t="s">
        <v>108</v>
      </c>
      <c r="CY7" s="39" t="s">
        <v>107</v>
      </c>
      <c r="CZ7" s="20" t="s">
        <v>106</v>
      </c>
      <c r="DA7" s="20" t="s">
        <v>105</v>
      </c>
      <c r="DB7" s="20" t="s">
        <v>10</v>
      </c>
      <c r="DC7" s="20" t="s">
        <v>3</v>
      </c>
      <c r="DD7" s="20" t="s">
        <v>4</v>
      </c>
      <c r="DE7" s="20" t="s">
        <v>5</v>
      </c>
      <c r="DF7" s="20" t="s">
        <v>6</v>
      </c>
      <c r="DG7" s="39" t="s">
        <v>7</v>
      </c>
      <c r="DH7" s="21" t="s">
        <v>8</v>
      </c>
      <c r="DI7" s="39" t="s">
        <v>9</v>
      </c>
      <c r="DJ7" s="39" t="s">
        <v>108</v>
      </c>
      <c r="DK7" s="39" t="s">
        <v>107</v>
      </c>
      <c r="DL7" s="20" t="s">
        <v>106</v>
      </c>
      <c r="DM7" s="20" t="s">
        <v>105</v>
      </c>
      <c r="DN7" s="20" t="s">
        <v>10</v>
      </c>
      <c r="DO7" s="20" t="s">
        <v>3</v>
      </c>
      <c r="DP7" s="20" t="s">
        <v>4</v>
      </c>
      <c r="DQ7" s="20" t="s">
        <v>5</v>
      </c>
      <c r="DR7" s="20" t="s">
        <v>6</v>
      </c>
      <c r="DS7" s="39" t="s">
        <v>7</v>
      </c>
      <c r="DT7" s="21" t="s">
        <v>8</v>
      </c>
      <c r="DU7" s="39" t="s">
        <v>9</v>
      </c>
      <c r="DV7" s="39" t="s">
        <v>108</v>
      </c>
      <c r="DW7" s="39" t="s">
        <v>107</v>
      </c>
      <c r="DX7" s="20" t="s">
        <v>106</v>
      </c>
      <c r="DY7" s="20" t="s">
        <v>105</v>
      </c>
      <c r="DZ7" s="20" t="s">
        <v>10</v>
      </c>
      <c r="EA7" s="20" t="s">
        <v>3</v>
      </c>
      <c r="EB7" s="20" t="s">
        <v>4</v>
      </c>
      <c r="EC7" s="20" t="s">
        <v>5</v>
      </c>
      <c r="ED7" s="20" t="s">
        <v>6</v>
      </c>
      <c r="EE7" s="39" t="s">
        <v>7</v>
      </c>
      <c r="EF7" s="21" t="s">
        <v>8</v>
      </c>
      <c r="EG7" s="39" t="s">
        <v>9</v>
      </c>
      <c r="EH7" s="39" t="s">
        <v>108</v>
      </c>
      <c r="EI7" s="39" t="s">
        <v>107</v>
      </c>
      <c r="EJ7" s="20" t="s">
        <v>106</v>
      </c>
      <c r="EK7" s="20" t="s">
        <v>105</v>
      </c>
      <c r="EL7" s="20" t="s">
        <v>10</v>
      </c>
      <c r="EM7" s="20" t="s">
        <v>3</v>
      </c>
      <c r="EN7" s="20" t="s">
        <v>4</v>
      </c>
      <c r="EO7" s="20" t="s">
        <v>5</v>
      </c>
      <c r="EP7" s="20" t="s">
        <v>6</v>
      </c>
      <c r="EQ7" s="39" t="s">
        <v>7</v>
      </c>
      <c r="ER7" s="21" t="s">
        <v>8</v>
      </c>
      <c r="ES7" s="39" t="s">
        <v>9</v>
      </c>
      <c r="ET7" s="39" t="s">
        <v>108</v>
      </c>
      <c r="EU7" s="39" t="s">
        <v>107</v>
      </c>
      <c r="EV7" s="20" t="s">
        <v>106</v>
      </c>
      <c r="EW7" s="20" t="s">
        <v>105</v>
      </c>
      <c r="EX7" s="20" t="s">
        <v>10</v>
      </c>
      <c r="EY7" s="20" t="s">
        <v>3</v>
      </c>
      <c r="EZ7" s="20" t="s">
        <v>4</v>
      </c>
      <c r="FA7" s="20" t="s">
        <v>5</v>
      </c>
      <c r="FB7" s="20" t="s">
        <v>6</v>
      </c>
      <c r="FC7" s="39" t="s">
        <v>7</v>
      </c>
      <c r="FD7" s="21" t="s">
        <v>8</v>
      </c>
      <c r="FE7" s="39" t="s">
        <v>9</v>
      </c>
      <c r="FF7" s="39" t="s">
        <v>108</v>
      </c>
      <c r="FG7" s="39" t="s">
        <v>107</v>
      </c>
      <c r="FH7" s="20" t="s">
        <v>106</v>
      </c>
      <c r="FI7" s="20" t="s">
        <v>105</v>
      </c>
      <c r="FJ7" s="20" t="s">
        <v>10</v>
      </c>
      <c r="FK7" s="20" t="s">
        <v>3</v>
      </c>
      <c r="FL7" s="20" t="s">
        <v>4</v>
      </c>
      <c r="FM7" s="20" t="s">
        <v>5</v>
      </c>
      <c r="FN7" s="20" t="s">
        <v>6</v>
      </c>
      <c r="FO7" s="39" t="s">
        <v>7</v>
      </c>
      <c r="FP7" s="21" t="s">
        <v>8</v>
      </c>
      <c r="FQ7" s="39" t="s">
        <v>9</v>
      </c>
      <c r="FR7" s="39" t="s">
        <v>108</v>
      </c>
      <c r="FS7" s="39" t="s">
        <v>107</v>
      </c>
      <c r="FT7" s="20" t="s">
        <v>106</v>
      </c>
      <c r="FU7" s="20" t="s">
        <v>105</v>
      </c>
      <c r="FV7" s="20" t="s">
        <v>10</v>
      </c>
      <c r="FW7" s="20" t="s">
        <v>3</v>
      </c>
      <c r="FX7" s="20" t="s">
        <v>4</v>
      </c>
      <c r="FY7" s="20" t="s">
        <v>5</v>
      </c>
      <c r="FZ7" s="20" t="s">
        <v>6</v>
      </c>
      <c r="GA7" s="39" t="s">
        <v>7</v>
      </c>
      <c r="GB7" s="21" t="s">
        <v>8</v>
      </c>
      <c r="GC7" s="39" t="s">
        <v>9</v>
      </c>
      <c r="GD7" s="39" t="s">
        <v>108</v>
      </c>
      <c r="GE7" s="39" t="s">
        <v>107</v>
      </c>
      <c r="GF7" s="20" t="s">
        <v>106</v>
      </c>
      <c r="GG7" s="20" t="s">
        <v>105</v>
      </c>
      <c r="GH7" s="20" t="s">
        <v>10</v>
      </c>
      <c r="GI7" s="20" t="s">
        <v>3</v>
      </c>
      <c r="GJ7" s="20" t="s">
        <v>4</v>
      </c>
      <c r="GK7" s="20" t="s">
        <v>5</v>
      </c>
      <c r="GL7" s="20" t="s">
        <v>6</v>
      </c>
      <c r="GM7" s="39" t="s">
        <v>7</v>
      </c>
      <c r="GN7" s="21" t="s">
        <v>8</v>
      </c>
      <c r="GO7" s="39" t="s">
        <v>9</v>
      </c>
      <c r="GP7" s="39" t="s">
        <v>108</v>
      </c>
      <c r="GQ7" s="39" t="s">
        <v>107</v>
      </c>
      <c r="GR7" s="20" t="s">
        <v>106</v>
      </c>
      <c r="GS7" s="20" t="s">
        <v>105</v>
      </c>
      <c r="GT7" s="20" t="s">
        <v>10</v>
      </c>
      <c r="GU7" s="20" t="s">
        <v>3</v>
      </c>
      <c r="GV7" s="20" t="s">
        <v>4</v>
      </c>
      <c r="GW7" s="20" t="s">
        <v>5</v>
      </c>
      <c r="GX7" s="20" t="s">
        <v>6</v>
      </c>
      <c r="GY7" s="39" t="s">
        <v>7</v>
      </c>
      <c r="GZ7" s="21" t="s">
        <v>8</v>
      </c>
      <c r="HA7" s="39" t="s">
        <v>9</v>
      </c>
      <c r="HB7" s="39" t="s">
        <v>108</v>
      </c>
      <c r="HC7" s="39" t="s">
        <v>107</v>
      </c>
      <c r="HD7" s="20" t="s">
        <v>106</v>
      </c>
      <c r="HE7" s="20" t="s">
        <v>105</v>
      </c>
      <c r="HF7" s="20" t="s">
        <v>10</v>
      </c>
      <c r="HG7" s="20" t="s">
        <v>3</v>
      </c>
      <c r="HH7" s="20" t="s">
        <v>4</v>
      </c>
      <c r="HI7" s="20" t="s">
        <v>5</v>
      </c>
      <c r="HJ7" s="20" t="s">
        <v>6</v>
      </c>
      <c r="HK7" s="39" t="s">
        <v>7</v>
      </c>
      <c r="HL7" s="21" t="s">
        <v>8</v>
      </c>
      <c r="HM7" s="39" t="s">
        <v>9</v>
      </c>
      <c r="HN7" s="39" t="s">
        <v>108</v>
      </c>
      <c r="HO7" s="39" t="s">
        <v>107</v>
      </c>
      <c r="HP7" s="20" t="s">
        <v>106</v>
      </c>
      <c r="HQ7" s="20" t="s">
        <v>105</v>
      </c>
      <c r="HR7" s="20" t="s">
        <v>10</v>
      </c>
      <c r="HS7" s="20" t="s">
        <v>3</v>
      </c>
      <c r="HT7" s="20" t="s">
        <v>4</v>
      </c>
      <c r="HU7" s="20" t="s">
        <v>5</v>
      </c>
      <c r="HV7" s="20" t="s">
        <v>6</v>
      </c>
      <c r="HW7" s="39" t="s">
        <v>7</v>
      </c>
      <c r="HX7" s="21" t="s">
        <v>8</v>
      </c>
      <c r="HY7" s="39" t="s">
        <v>9</v>
      </c>
      <c r="HZ7" s="39" t="s">
        <v>108</v>
      </c>
      <c r="IA7" s="39" t="s">
        <v>107</v>
      </c>
      <c r="IB7" s="20" t="s">
        <v>106</v>
      </c>
      <c r="IC7" s="20" t="s">
        <v>105</v>
      </c>
      <c r="ID7" s="20" t="s">
        <v>10</v>
      </c>
      <c r="IE7" s="20" t="s">
        <v>3</v>
      </c>
      <c r="IF7" s="20" t="s">
        <v>4</v>
      </c>
      <c r="IG7" s="20" t="s">
        <v>5</v>
      </c>
      <c r="IH7" s="20" t="s">
        <v>6</v>
      </c>
      <c r="II7" s="39" t="s">
        <v>7</v>
      </c>
      <c r="IJ7" s="21" t="s">
        <v>8</v>
      </c>
      <c r="IK7" s="39" t="s">
        <v>9</v>
      </c>
      <c r="IL7" s="39" t="s">
        <v>108</v>
      </c>
      <c r="IM7" s="39" t="s">
        <v>107</v>
      </c>
      <c r="IN7" s="20" t="s">
        <v>106</v>
      </c>
      <c r="IO7" s="20" t="s">
        <v>105</v>
      </c>
      <c r="IP7" s="20" t="s">
        <v>10</v>
      </c>
      <c r="IQ7" s="20" t="s">
        <v>3</v>
      </c>
      <c r="IR7" s="20" t="s">
        <v>4</v>
      </c>
      <c r="IS7" s="20" t="s">
        <v>5</v>
      </c>
      <c r="IT7" s="20" t="s">
        <v>6</v>
      </c>
      <c r="IU7" s="39" t="s">
        <v>7</v>
      </c>
      <c r="IV7" s="21" t="s">
        <v>8</v>
      </c>
      <c r="IW7" s="39" t="s">
        <v>9</v>
      </c>
      <c r="IX7" s="39" t="s">
        <v>108</v>
      </c>
      <c r="IY7" s="217"/>
      <c r="IZ7" s="217"/>
      <c r="JA7" s="217"/>
      <c r="JB7" s="217"/>
      <c r="JC7" s="217"/>
      <c r="JD7" s="217"/>
      <c r="JE7" s="217"/>
      <c r="JF7" s="217"/>
      <c r="JG7" s="217"/>
      <c r="JH7" s="217"/>
      <c r="JI7" s="217"/>
      <c r="JJ7" s="217"/>
      <c r="JK7" s="217"/>
      <c r="JL7" s="217"/>
      <c r="JM7" s="217"/>
      <c r="JN7" s="217"/>
      <c r="JO7" s="217"/>
      <c r="JP7" s="217"/>
      <c r="JQ7" s="217"/>
      <c r="JR7" s="217"/>
      <c r="JS7" s="217"/>
      <c r="JT7" s="217"/>
      <c r="JU7" s="217"/>
      <c r="JV7" s="222"/>
      <c r="JW7" s="223"/>
      <c r="JX7" s="223"/>
      <c r="JY7" s="223"/>
      <c r="JZ7" s="224"/>
    </row>
    <row r="8" spans="1:286" s="18" customFormat="1" ht="35.1" customHeight="1">
      <c r="B8" s="222"/>
      <c r="C8" s="223"/>
      <c r="D8" s="223"/>
      <c r="E8" s="223"/>
      <c r="F8" s="224"/>
      <c r="G8" s="40"/>
      <c r="H8" s="26"/>
      <c r="I8" s="26"/>
      <c r="J8" s="40"/>
      <c r="K8" s="40"/>
      <c r="L8" s="40"/>
      <c r="M8" s="40"/>
      <c r="N8" s="26"/>
      <c r="O8" s="25"/>
      <c r="P8" s="209"/>
      <c r="Q8" s="26"/>
      <c r="R8" s="26"/>
      <c r="S8" s="40"/>
      <c r="T8" s="26"/>
      <c r="U8" s="26"/>
      <c r="V8" s="40"/>
      <c r="W8" s="40"/>
      <c r="X8" s="40"/>
      <c r="Y8" s="40"/>
      <c r="Z8" s="26"/>
      <c r="AA8" s="40"/>
      <c r="AB8" s="26"/>
      <c r="AC8" s="40"/>
      <c r="AD8" s="40"/>
      <c r="AE8" s="40"/>
      <c r="AF8" s="25"/>
      <c r="AG8" s="25"/>
      <c r="AH8" s="25"/>
      <c r="AI8" s="25"/>
      <c r="AJ8" s="25"/>
      <c r="AK8" s="25"/>
      <c r="AL8" s="25"/>
      <c r="AM8" s="40"/>
      <c r="AN8" s="26"/>
      <c r="AO8" s="40"/>
      <c r="AP8" s="40"/>
      <c r="AQ8" s="40"/>
      <c r="AR8" s="25"/>
      <c r="AS8" s="25"/>
      <c r="AT8" s="25"/>
      <c r="AU8" s="25"/>
      <c r="AV8" s="25"/>
      <c r="AW8" s="25"/>
      <c r="AX8" s="25"/>
      <c r="AY8" s="40"/>
      <c r="AZ8" s="26"/>
      <c r="BA8" s="40"/>
      <c r="BB8" s="40"/>
      <c r="BC8" s="40"/>
      <c r="BD8" s="25"/>
      <c r="BE8" s="25"/>
      <c r="BF8" s="25"/>
      <c r="BG8" s="25"/>
      <c r="BH8" s="25"/>
      <c r="BI8" s="25"/>
      <c r="BJ8" s="25"/>
      <c r="BK8" s="40"/>
      <c r="BL8" s="26"/>
      <c r="BM8" s="40"/>
      <c r="BN8" s="40"/>
      <c r="BO8" s="40"/>
      <c r="BP8" s="25"/>
      <c r="BQ8" s="25"/>
      <c r="BR8" s="25"/>
      <c r="BS8" s="25"/>
      <c r="BT8" s="25"/>
      <c r="BU8" s="25"/>
      <c r="BV8" s="25"/>
      <c r="BW8" s="40"/>
      <c r="BX8" s="26"/>
      <c r="BY8" s="40"/>
      <c r="BZ8" s="40"/>
      <c r="CA8" s="40"/>
      <c r="CB8" s="25"/>
      <c r="CC8" s="25"/>
      <c r="CD8" s="25"/>
      <c r="CE8" s="25"/>
      <c r="CF8" s="25"/>
      <c r="CG8" s="25"/>
      <c r="CH8" s="25"/>
      <c r="CI8" s="40"/>
      <c r="CJ8" s="26"/>
      <c r="CK8" s="40"/>
      <c r="CL8" s="40"/>
      <c r="CM8" s="40"/>
      <c r="CN8" s="25"/>
      <c r="CO8" s="25"/>
      <c r="CP8" s="25"/>
      <c r="CQ8" s="25"/>
      <c r="CR8" s="25"/>
      <c r="CS8" s="25"/>
      <c r="CT8" s="25"/>
      <c r="CU8" s="40"/>
      <c r="CV8" s="26"/>
      <c r="CW8" s="40"/>
      <c r="CX8" s="40"/>
      <c r="CY8" s="40"/>
      <c r="CZ8" s="25"/>
      <c r="DA8" s="25"/>
      <c r="DB8" s="25"/>
      <c r="DC8" s="25"/>
      <c r="DD8" s="25"/>
      <c r="DE8" s="25"/>
      <c r="DF8" s="25"/>
      <c r="DG8" s="40"/>
      <c r="DH8" s="26"/>
      <c r="DI8" s="40"/>
      <c r="DJ8" s="40"/>
      <c r="DK8" s="40"/>
      <c r="DL8" s="25"/>
      <c r="DM8" s="25"/>
      <c r="DN8" s="25"/>
      <c r="DO8" s="25"/>
      <c r="DP8" s="25"/>
      <c r="DQ8" s="25"/>
      <c r="DR8" s="25"/>
      <c r="DS8" s="40"/>
      <c r="DT8" s="26"/>
      <c r="DU8" s="40"/>
      <c r="DV8" s="40"/>
      <c r="DW8" s="40"/>
      <c r="DX8" s="25"/>
      <c r="DY8" s="25"/>
      <c r="DZ8" s="25"/>
      <c r="EA8" s="25"/>
      <c r="EB8" s="25"/>
      <c r="EC8" s="25"/>
      <c r="ED8" s="25"/>
      <c r="EE8" s="40"/>
      <c r="EF8" s="26"/>
      <c r="EG8" s="40"/>
      <c r="EH8" s="40"/>
      <c r="EI8" s="40"/>
      <c r="EJ8" s="25"/>
      <c r="EK8" s="25"/>
      <c r="EL8" s="25"/>
      <c r="EM8" s="25"/>
      <c r="EN8" s="25"/>
      <c r="EO8" s="25"/>
      <c r="EP8" s="25"/>
      <c r="EQ8" s="40"/>
      <c r="ER8" s="26"/>
      <c r="ES8" s="40"/>
      <c r="ET8" s="40"/>
      <c r="EU8" s="40"/>
      <c r="EV8" s="25"/>
      <c r="EW8" s="25"/>
      <c r="EX8" s="25"/>
      <c r="EY8" s="25"/>
      <c r="EZ8" s="25"/>
      <c r="FA8" s="25"/>
      <c r="FB8" s="25"/>
      <c r="FC8" s="40"/>
      <c r="FD8" s="26"/>
      <c r="FE8" s="40"/>
      <c r="FF8" s="40"/>
      <c r="FG8" s="40"/>
      <c r="FH8" s="25"/>
      <c r="FI8" s="25"/>
      <c r="FJ8" s="25"/>
      <c r="FK8" s="25"/>
      <c r="FL8" s="25"/>
      <c r="FM8" s="25"/>
      <c r="FN8" s="25"/>
      <c r="FO8" s="40"/>
      <c r="FP8" s="26"/>
      <c r="FQ8" s="40"/>
      <c r="FR8" s="40"/>
      <c r="FS8" s="40"/>
      <c r="FT8" s="25"/>
      <c r="FU8" s="25"/>
      <c r="FV8" s="25"/>
      <c r="FW8" s="25"/>
      <c r="FX8" s="25"/>
      <c r="FY8" s="25"/>
      <c r="FZ8" s="25"/>
      <c r="GA8" s="40"/>
      <c r="GB8" s="26"/>
      <c r="GC8" s="40"/>
      <c r="GD8" s="40"/>
      <c r="GE8" s="40"/>
      <c r="GF8" s="25"/>
      <c r="GG8" s="25"/>
      <c r="GH8" s="25"/>
      <c r="GI8" s="25"/>
      <c r="GJ8" s="25"/>
      <c r="GK8" s="25"/>
      <c r="GL8" s="25"/>
      <c r="GM8" s="40"/>
      <c r="GN8" s="26"/>
      <c r="GO8" s="40"/>
      <c r="GP8" s="40"/>
      <c r="GQ8" s="40"/>
      <c r="GR8" s="25"/>
      <c r="GS8" s="25"/>
      <c r="GT8" s="25"/>
      <c r="GU8" s="25"/>
      <c r="GV8" s="25"/>
      <c r="GW8" s="25"/>
      <c r="GX8" s="25"/>
      <c r="GY8" s="40"/>
      <c r="GZ8" s="26"/>
      <c r="HA8" s="40"/>
      <c r="HB8" s="40"/>
      <c r="HC8" s="40"/>
      <c r="HD8" s="25"/>
      <c r="HE8" s="25"/>
      <c r="HF8" s="25"/>
      <c r="HG8" s="25"/>
      <c r="HH8" s="25"/>
      <c r="HI8" s="25"/>
      <c r="HJ8" s="25"/>
      <c r="HK8" s="40"/>
      <c r="HL8" s="26"/>
      <c r="HM8" s="40"/>
      <c r="HN8" s="40"/>
      <c r="HO8" s="40"/>
      <c r="HP8" s="25"/>
      <c r="HQ8" s="25"/>
      <c r="HR8" s="25"/>
      <c r="HS8" s="25"/>
      <c r="HT8" s="25"/>
      <c r="HU8" s="25"/>
      <c r="HV8" s="25"/>
      <c r="HW8" s="40"/>
      <c r="HX8" s="26"/>
      <c r="HY8" s="40"/>
      <c r="HZ8" s="40"/>
      <c r="IA8" s="40"/>
      <c r="IB8" s="25"/>
      <c r="IC8" s="25"/>
      <c r="ID8" s="25"/>
      <c r="IE8" s="25"/>
      <c r="IF8" s="25"/>
      <c r="IG8" s="25"/>
      <c r="IH8" s="25"/>
      <c r="II8" s="40"/>
      <c r="IJ8" s="26"/>
      <c r="IK8" s="40"/>
      <c r="IL8" s="40"/>
      <c r="IM8" s="40"/>
      <c r="IN8" s="25"/>
      <c r="IO8" s="25"/>
      <c r="IP8" s="25"/>
      <c r="IQ8" s="25"/>
      <c r="IR8" s="25"/>
      <c r="IS8" s="25"/>
      <c r="IT8" s="25"/>
      <c r="IU8" s="40"/>
      <c r="IV8" s="26"/>
      <c r="IW8" s="40"/>
      <c r="IX8" s="40"/>
      <c r="IY8" s="217"/>
      <c r="IZ8" s="217"/>
      <c r="JA8" s="217"/>
      <c r="JB8" s="217"/>
      <c r="JC8" s="217"/>
      <c r="JD8" s="217"/>
      <c r="JE8" s="217"/>
      <c r="JF8" s="217"/>
      <c r="JG8" s="217"/>
      <c r="JH8" s="217"/>
      <c r="JI8" s="217"/>
      <c r="JJ8" s="217"/>
      <c r="JK8" s="217"/>
      <c r="JL8" s="217"/>
      <c r="JM8" s="217"/>
      <c r="JN8" s="217"/>
      <c r="JO8" s="217"/>
      <c r="JP8" s="217"/>
      <c r="JQ8" s="217"/>
      <c r="JR8" s="217"/>
      <c r="JS8" s="217"/>
      <c r="JT8" s="217"/>
      <c r="JU8" s="217"/>
      <c r="JV8" s="222"/>
      <c r="JW8" s="223"/>
      <c r="JX8" s="223"/>
      <c r="JY8" s="223"/>
      <c r="JZ8" s="224"/>
    </row>
    <row r="9" spans="1:286" s="30" customFormat="1" ht="35.1" customHeight="1">
      <c r="B9" s="225"/>
      <c r="C9" s="226"/>
      <c r="D9" s="226"/>
      <c r="E9" s="226"/>
      <c r="F9" s="227"/>
      <c r="G9" s="27" t="s">
        <v>20</v>
      </c>
      <c r="H9" s="29" t="s">
        <v>21</v>
      </c>
      <c r="I9" s="29" t="s">
        <v>22</v>
      </c>
      <c r="J9" s="27" t="s">
        <v>23</v>
      </c>
      <c r="K9" s="27" t="s">
        <v>12</v>
      </c>
      <c r="L9" s="27" t="s">
        <v>13</v>
      </c>
      <c r="M9" s="27" t="s">
        <v>14</v>
      </c>
      <c r="N9" s="29" t="s">
        <v>15</v>
      </c>
      <c r="O9" s="28" t="s">
        <v>16</v>
      </c>
      <c r="P9" s="29" t="s">
        <v>17</v>
      </c>
      <c r="Q9" s="29" t="s">
        <v>18</v>
      </c>
      <c r="R9" s="29" t="s">
        <v>19</v>
      </c>
      <c r="S9" s="27" t="s">
        <v>20</v>
      </c>
      <c r="T9" s="29" t="s">
        <v>21</v>
      </c>
      <c r="U9" s="29" t="s">
        <v>22</v>
      </c>
      <c r="V9" s="27" t="s">
        <v>23</v>
      </c>
      <c r="W9" s="27" t="s">
        <v>12</v>
      </c>
      <c r="X9" s="27" t="s">
        <v>13</v>
      </c>
      <c r="Y9" s="27" t="s">
        <v>14</v>
      </c>
      <c r="Z9" s="29" t="s">
        <v>15</v>
      </c>
      <c r="AA9" s="27" t="s">
        <v>16</v>
      </c>
      <c r="AB9" s="29" t="s">
        <v>17</v>
      </c>
      <c r="AC9" s="27" t="s">
        <v>18</v>
      </c>
      <c r="AD9" s="27" t="s">
        <v>19</v>
      </c>
      <c r="AE9" s="27" t="s">
        <v>20</v>
      </c>
      <c r="AF9" s="28" t="s">
        <v>21</v>
      </c>
      <c r="AG9" s="28" t="s">
        <v>22</v>
      </c>
      <c r="AH9" s="28" t="s">
        <v>23</v>
      </c>
      <c r="AI9" s="28" t="s">
        <v>12</v>
      </c>
      <c r="AJ9" s="28" t="s">
        <v>13</v>
      </c>
      <c r="AK9" s="28" t="s">
        <v>14</v>
      </c>
      <c r="AL9" s="28" t="s">
        <v>15</v>
      </c>
      <c r="AM9" s="27" t="s">
        <v>16</v>
      </c>
      <c r="AN9" s="29" t="s">
        <v>17</v>
      </c>
      <c r="AO9" s="27" t="s">
        <v>18</v>
      </c>
      <c r="AP9" s="27" t="s">
        <v>19</v>
      </c>
      <c r="AQ9" s="27" t="s">
        <v>20</v>
      </c>
      <c r="AR9" s="28" t="s">
        <v>21</v>
      </c>
      <c r="AS9" s="28" t="s">
        <v>22</v>
      </c>
      <c r="AT9" s="28" t="s">
        <v>23</v>
      </c>
      <c r="AU9" s="28" t="s">
        <v>12</v>
      </c>
      <c r="AV9" s="28" t="s">
        <v>13</v>
      </c>
      <c r="AW9" s="28" t="s">
        <v>14</v>
      </c>
      <c r="AX9" s="28" t="s">
        <v>15</v>
      </c>
      <c r="AY9" s="27" t="s">
        <v>16</v>
      </c>
      <c r="AZ9" s="29" t="s">
        <v>17</v>
      </c>
      <c r="BA9" s="27" t="s">
        <v>18</v>
      </c>
      <c r="BB9" s="27" t="s">
        <v>19</v>
      </c>
      <c r="BC9" s="27" t="s">
        <v>20</v>
      </c>
      <c r="BD9" s="28" t="s">
        <v>21</v>
      </c>
      <c r="BE9" s="28" t="s">
        <v>22</v>
      </c>
      <c r="BF9" s="28" t="s">
        <v>23</v>
      </c>
      <c r="BG9" s="28" t="s">
        <v>12</v>
      </c>
      <c r="BH9" s="28" t="s">
        <v>13</v>
      </c>
      <c r="BI9" s="28" t="s">
        <v>14</v>
      </c>
      <c r="BJ9" s="28" t="s">
        <v>15</v>
      </c>
      <c r="BK9" s="27" t="s">
        <v>16</v>
      </c>
      <c r="BL9" s="29" t="s">
        <v>17</v>
      </c>
      <c r="BM9" s="27" t="s">
        <v>18</v>
      </c>
      <c r="BN9" s="27" t="s">
        <v>19</v>
      </c>
      <c r="BO9" s="27" t="s">
        <v>20</v>
      </c>
      <c r="BP9" s="28" t="s">
        <v>21</v>
      </c>
      <c r="BQ9" s="28" t="s">
        <v>22</v>
      </c>
      <c r="BR9" s="28" t="s">
        <v>23</v>
      </c>
      <c r="BS9" s="28" t="s">
        <v>12</v>
      </c>
      <c r="BT9" s="28" t="s">
        <v>13</v>
      </c>
      <c r="BU9" s="28" t="s">
        <v>14</v>
      </c>
      <c r="BV9" s="28" t="s">
        <v>15</v>
      </c>
      <c r="BW9" s="27" t="s">
        <v>16</v>
      </c>
      <c r="BX9" s="29" t="s">
        <v>17</v>
      </c>
      <c r="BY9" s="27" t="s">
        <v>18</v>
      </c>
      <c r="BZ9" s="27" t="s">
        <v>19</v>
      </c>
      <c r="CA9" s="27" t="s">
        <v>20</v>
      </c>
      <c r="CB9" s="28" t="s">
        <v>21</v>
      </c>
      <c r="CC9" s="28" t="s">
        <v>22</v>
      </c>
      <c r="CD9" s="28" t="s">
        <v>23</v>
      </c>
      <c r="CE9" s="28" t="s">
        <v>12</v>
      </c>
      <c r="CF9" s="28" t="s">
        <v>13</v>
      </c>
      <c r="CG9" s="28" t="s">
        <v>14</v>
      </c>
      <c r="CH9" s="28" t="s">
        <v>15</v>
      </c>
      <c r="CI9" s="27" t="s">
        <v>16</v>
      </c>
      <c r="CJ9" s="29" t="s">
        <v>17</v>
      </c>
      <c r="CK9" s="27" t="s">
        <v>18</v>
      </c>
      <c r="CL9" s="27" t="s">
        <v>19</v>
      </c>
      <c r="CM9" s="27" t="s">
        <v>20</v>
      </c>
      <c r="CN9" s="28" t="s">
        <v>21</v>
      </c>
      <c r="CO9" s="28" t="s">
        <v>22</v>
      </c>
      <c r="CP9" s="28" t="s">
        <v>23</v>
      </c>
      <c r="CQ9" s="28" t="s">
        <v>12</v>
      </c>
      <c r="CR9" s="28" t="s">
        <v>13</v>
      </c>
      <c r="CS9" s="28" t="s">
        <v>14</v>
      </c>
      <c r="CT9" s="28" t="s">
        <v>15</v>
      </c>
      <c r="CU9" s="27" t="s">
        <v>16</v>
      </c>
      <c r="CV9" s="29" t="s">
        <v>17</v>
      </c>
      <c r="CW9" s="27" t="s">
        <v>18</v>
      </c>
      <c r="CX9" s="27" t="s">
        <v>19</v>
      </c>
      <c r="CY9" s="27" t="s">
        <v>20</v>
      </c>
      <c r="CZ9" s="28" t="s">
        <v>21</v>
      </c>
      <c r="DA9" s="28" t="s">
        <v>22</v>
      </c>
      <c r="DB9" s="28" t="s">
        <v>23</v>
      </c>
      <c r="DC9" s="28" t="s">
        <v>12</v>
      </c>
      <c r="DD9" s="28" t="s">
        <v>13</v>
      </c>
      <c r="DE9" s="28" t="s">
        <v>14</v>
      </c>
      <c r="DF9" s="28" t="s">
        <v>15</v>
      </c>
      <c r="DG9" s="27" t="s">
        <v>16</v>
      </c>
      <c r="DH9" s="29" t="s">
        <v>17</v>
      </c>
      <c r="DI9" s="27" t="s">
        <v>18</v>
      </c>
      <c r="DJ9" s="27" t="s">
        <v>19</v>
      </c>
      <c r="DK9" s="27" t="s">
        <v>20</v>
      </c>
      <c r="DL9" s="28" t="s">
        <v>21</v>
      </c>
      <c r="DM9" s="28" t="s">
        <v>22</v>
      </c>
      <c r="DN9" s="28" t="s">
        <v>23</v>
      </c>
      <c r="DO9" s="28" t="s">
        <v>12</v>
      </c>
      <c r="DP9" s="28" t="s">
        <v>13</v>
      </c>
      <c r="DQ9" s="28" t="s">
        <v>14</v>
      </c>
      <c r="DR9" s="28" t="s">
        <v>15</v>
      </c>
      <c r="DS9" s="27" t="s">
        <v>16</v>
      </c>
      <c r="DT9" s="29" t="s">
        <v>17</v>
      </c>
      <c r="DU9" s="27" t="s">
        <v>18</v>
      </c>
      <c r="DV9" s="27" t="s">
        <v>19</v>
      </c>
      <c r="DW9" s="27" t="s">
        <v>20</v>
      </c>
      <c r="DX9" s="28" t="s">
        <v>21</v>
      </c>
      <c r="DY9" s="28" t="s">
        <v>22</v>
      </c>
      <c r="DZ9" s="28" t="s">
        <v>23</v>
      </c>
      <c r="EA9" s="28" t="s">
        <v>12</v>
      </c>
      <c r="EB9" s="28" t="s">
        <v>13</v>
      </c>
      <c r="EC9" s="28" t="s">
        <v>14</v>
      </c>
      <c r="ED9" s="28" t="s">
        <v>15</v>
      </c>
      <c r="EE9" s="27" t="s">
        <v>16</v>
      </c>
      <c r="EF9" s="29" t="s">
        <v>17</v>
      </c>
      <c r="EG9" s="27" t="s">
        <v>18</v>
      </c>
      <c r="EH9" s="27" t="s">
        <v>19</v>
      </c>
      <c r="EI9" s="27" t="s">
        <v>20</v>
      </c>
      <c r="EJ9" s="28" t="s">
        <v>21</v>
      </c>
      <c r="EK9" s="28" t="s">
        <v>22</v>
      </c>
      <c r="EL9" s="28" t="s">
        <v>23</v>
      </c>
      <c r="EM9" s="28" t="s">
        <v>12</v>
      </c>
      <c r="EN9" s="28" t="s">
        <v>13</v>
      </c>
      <c r="EO9" s="28" t="s">
        <v>14</v>
      </c>
      <c r="EP9" s="28" t="s">
        <v>15</v>
      </c>
      <c r="EQ9" s="27" t="s">
        <v>16</v>
      </c>
      <c r="ER9" s="29" t="s">
        <v>17</v>
      </c>
      <c r="ES9" s="27" t="s">
        <v>18</v>
      </c>
      <c r="ET9" s="27" t="s">
        <v>19</v>
      </c>
      <c r="EU9" s="27" t="s">
        <v>20</v>
      </c>
      <c r="EV9" s="28" t="s">
        <v>21</v>
      </c>
      <c r="EW9" s="28" t="s">
        <v>22</v>
      </c>
      <c r="EX9" s="28" t="s">
        <v>23</v>
      </c>
      <c r="EY9" s="28" t="s">
        <v>12</v>
      </c>
      <c r="EZ9" s="28" t="s">
        <v>13</v>
      </c>
      <c r="FA9" s="28" t="s">
        <v>14</v>
      </c>
      <c r="FB9" s="28" t="s">
        <v>15</v>
      </c>
      <c r="FC9" s="27" t="s">
        <v>16</v>
      </c>
      <c r="FD9" s="29" t="s">
        <v>17</v>
      </c>
      <c r="FE9" s="27" t="s">
        <v>18</v>
      </c>
      <c r="FF9" s="27" t="s">
        <v>19</v>
      </c>
      <c r="FG9" s="27" t="s">
        <v>20</v>
      </c>
      <c r="FH9" s="28" t="s">
        <v>21</v>
      </c>
      <c r="FI9" s="28" t="s">
        <v>22</v>
      </c>
      <c r="FJ9" s="28" t="s">
        <v>23</v>
      </c>
      <c r="FK9" s="28" t="s">
        <v>12</v>
      </c>
      <c r="FL9" s="28" t="s">
        <v>13</v>
      </c>
      <c r="FM9" s="28" t="s">
        <v>14</v>
      </c>
      <c r="FN9" s="28" t="s">
        <v>15</v>
      </c>
      <c r="FO9" s="27" t="s">
        <v>16</v>
      </c>
      <c r="FP9" s="29" t="s">
        <v>17</v>
      </c>
      <c r="FQ9" s="27" t="s">
        <v>18</v>
      </c>
      <c r="FR9" s="27" t="s">
        <v>19</v>
      </c>
      <c r="FS9" s="27" t="s">
        <v>20</v>
      </c>
      <c r="FT9" s="28" t="s">
        <v>21</v>
      </c>
      <c r="FU9" s="28" t="s">
        <v>22</v>
      </c>
      <c r="FV9" s="28" t="s">
        <v>23</v>
      </c>
      <c r="FW9" s="28" t="s">
        <v>12</v>
      </c>
      <c r="FX9" s="28" t="s">
        <v>13</v>
      </c>
      <c r="FY9" s="28" t="s">
        <v>14</v>
      </c>
      <c r="FZ9" s="28" t="s">
        <v>15</v>
      </c>
      <c r="GA9" s="27" t="s">
        <v>16</v>
      </c>
      <c r="GB9" s="29" t="s">
        <v>17</v>
      </c>
      <c r="GC9" s="27" t="s">
        <v>18</v>
      </c>
      <c r="GD9" s="27" t="s">
        <v>19</v>
      </c>
      <c r="GE9" s="27" t="s">
        <v>20</v>
      </c>
      <c r="GF9" s="28" t="s">
        <v>21</v>
      </c>
      <c r="GG9" s="28" t="s">
        <v>22</v>
      </c>
      <c r="GH9" s="28" t="s">
        <v>23</v>
      </c>
      <c r="GI9" s="28" t="s">
        <v>12</v>
      </c>
      <c r="GJ9" s="28" t="s">
        <v>13</v>
      </c>
      <c r="GK9" s="28" t="s">
        <v>14</v>
      </c>
      <c r="GL9" s="28" t="s">
        <v>15</v>
      </c>
      <c r="GM9" s="27" t="s">
        <v>16</v>
      </c>
      <c r="GN9" s="29" t="s">
        <v>17</v>
      </c>
      <c r="GO9" s="27" t="s">
        <v>18</v>
      </c>
      <c r="GP9" s="27" t="s">
        <v>19</v>
      </c>
      <c r="GQ9" s="27" t="s">
        <v>20</v>
      </c>
      <c r="GR9" s="28" t="s">
        <v>21</v>
      </c>
      <c r="GS9" s="28" t="s">
        <v>22</v>
      </c>
      <c r="GT9" s="28" t="s">
        <v>23</v>
      </c>
      <c r="GU9" s="28" t="s">
        <v>12</v>
      </c>
      <c r="GV9" s="28" t="s">
        <v>13</v>
      </c>
      <c r="GW9" s="28" t="s">
        <v>14</v>
      </c>
      <c r="GX9" s="28" t="s">
        <v>15</v>
      </c>
      <c r="GY9" s="27" t="s">
        <v>16</v>
      </c>
      <c r="GZ9" s="29" t="s">
        <v>17</v>
      </c>
      <c r="HA9" s="27" t="s">
        <v>18</v>
      </c>
      <c r="HB9" s="27" t="s">
        <v>19</v>
      </c>
      <c r="HC9" s="27" t="s">
        <v>20</v>
      </c>
      <c r="HD9" s="28" t="s">
        <v>21</v>
      </c>
      <c r="HE9" s="28" t="s">
        <v>22</v>
      </c>
      <c r="HF9" s="28" t="s">
        <v>23</v>
      </c>
      <c r="HG9" s="28" t="s">
        <v>12</v>
      </c>
      <c r="HH9" s="28" t="s">
        <v>13</v>
      </c>
      <c r="HI9" s="28" t="s">
        <v>14</v>
      </c>
      <c r="HJ9" s="28" t="s">
        <v>15</v>
      </c>
      <c r="HK9" s="27" t="s">
        <v>16</v>
      </c>
      <c r="HL9" s="29" t="s">
        <v>17</v>
      </c>
      <c r="HM9" s="27" t="s">
        <v>18</v>
      </c>
      <c r="HN9" s="27" t="s">
        <v>19</v>
      </c>
      <c r="HO9" s="27" t="s">
        <v>20</v>
      </c>
      <c r="HP9" s="28" t="s">
        <v>21</v>
      </c>
      <c r="HQ9" s="28" t="s">
        <v>22</v>
      </c>
      <c r="HR9" s="28" t="s">
        <v>23</v>
      </c>
      <c r="HS9" s="28" t="s">
        <v>12</v>
      </c>
      <c r="HT9" s="28" t="s">
        <v>13</v>
      </c>
      <c r="HU9" s="28" t="s">
        <v>14</v>
      </c>
      <c r="HV9" s="28" t="s">
        <v>15</v>
      </c>
      <c r="HW9" s="27" t="s">
        <v>16</v>
      </c>
      <c r="HX9" s="29" t="s">
        <v>17</v>
      </c>
      <c r="HY9" s="27" t="s">
        <v>18</v>
      </c>
      <c r="HZ9" s="27" t="s">
        <v>19</v>
      </c>
      <c r="IA9" s="27" t="s">
        <v>20</v>
      </c>
      <c r="IB9" s="28" t="s">
        <v>21</v>
      </c>
      <c r="IC9" s="28" t="s">
        <v>22</v>
      </c>
      <c r="ID9" s="28" t="s">
        <v>23</v>
      </c>
      <c r="IE9" s="28" t="s">
        <v>12</v>
      </c>
      <c r="IF9" s="28" t="s">
        <v>13</v>
      </c>
      <c r="IG9" s="28" t="s">
        <v>14</v>
      </c>
      <c r="IH9" s="28" t="s">
        <v>15</v>
      </c>
      <c r="II9" s="27" t="s">
        <v>16</v>
      </c>
      <c r="IJ9" s="29" t="s">
        <v>17</v>
      </c>
      <c r="IK9" s="27" t="s">
        <v>18</v>
      </c>
      <c r="IL9" s="27" t="s">
        <v>19</v>
      </c>
      <c r="IM9" s="27" t="s">
        <v>20</v>
      </c>
      <c r="IN9" s="28" t="s">
        <v>21</v>
      </c>
      <c r="IO9" s="28" t="s">
        <v>22</v>
      </c>
      <c r="IP9" s="28" t="s">
        <v>23</v>
      </c>
      <c r="IQ9" s="28" t="s">
        <v>12</v>
      </c>
      <c r="IR9" s="28" t="s">
        <v>13</v>
      </c>
      <c r="IS9" s="28" t="s">
        <v>14</v>
      </c>
      <c r="IT9" s="28" t="s">
        <v>15</v>
      </c>
      <c r="IU9" s="27" t="s">
        <v>16</v>
      </c>
      <c r="IV9" s="29" t="s">
        <v>17</v>
      </c>
      <c r="IW9" s="27" t="s">
        <v>18</v>
      </c>
      <c r="IX9" s="27" t="s">
        <v>19</v>
      </c>
      <c r="IY9" s="218"/>
      <c r="IZ9" s="218"/>
      <c r="JA9" s="218"/>
      <c r="JB9" s="218"/>
      <c r="JC9" s="218"/>
      <c r="JD9" s="218"/>
      <c r="JE9" s="218"/>
      <c r="JF9" s="218"/>
      <c r="JG9" s="218"/>
      <c r="JH9" s="218"/>
      <c r="JI9" s="218"/>
      <c r="JJ9" s="218"/>
      <c r="JK9" s="218"/>
      <c r="JL9" s="218"/>
      <c r="JM9" s="218"/>
      <c r="JN9" s="218"/>
      <c r="JO9" s="218"/>
      <c r="JP9" s="218"/>
      <c r="JQ9" s="218"/>
      <c r="JR9" s="218"/>
      <c r="JS9" s="218"/>
      <c r="JT9" s="218"/>
      <c r="JU9" s="218"/>
      <c r="JV9" s="225"/>
      <c r="JW9" s="226"/>
      <c r="JX9" s="226"/>
      <c r="JY9" s="226"/>
      <c r="JZ9" s="227"/>
    </row>
    <row r="10" spans="1:286" s="85" customFormat="1" ht="35.1" customHeight="1">
      <c r="B10" s="86" t="s">
        <v>24</v>
      </c>
      <c r="C10" s="87"/>
      <c r="D10" s="87"/>
      <c r="E10" s="88"/>
      <c r="F10" s="8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1"/>
      <c r="CQ10" s="91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T10" s="92"/>
      <c r="JU10" s="93"/>
      <c r="JV10" s="94"/>
      <c r="JW10" s="95"/>
      <c r="JX10" s="96"/>
      <c r="JY10" s="95" t="s">
        <v>25</v>
      </c>
      <c r="JZ10" s="89"/>
    </row>
    <row r="11" spans="1:286" s="32" customFormat="1" ht="35.1" customHeight="1">
      <c r="A11" s="85"/>
      <c r="B11" s="46"/>
      <c r="C11" s="47" t="s">
        <v>26</v>
      </c>
      <c r="D11" s="47"/>
      <c r="E11" s="48"/>
      <c r="F11" s="49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0"/>
      <c r="S11" s="50"/>
      <c r="T11" s="50"/>
      <c r="U11" s="50"/>
      <c r="V11" s="50"/>
      <c r="W11" s="50"/>
      <c r="X11" s="50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2"/>
      <c r="CQ11" s="52"/>
      <c r="CR11" s="51"/>
      <c r="CS11" s="51"/>
      <c r="CT11" s="51"/>
      <c r="CU11" s="51"/>
      <c r="CV11" s="50"/>
      <c r="CW11" s="50"/>
      <c r="CX11" s="51"/>
      <c r="CY11" s="51"/>
      <c r="CZ11" s="51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3"/>
      <c r="JU11" s="54"/>
      <c r="JV11" s="55"/>
      <c r="JW11" s="56"/>
      <c r="JX11" s="15"/>
      <c r="JY11" s="56" t="s">
        <v>27</v>
      </c>
      <c r="JZ11" s="49"/>
    </row>
    <row r="12" spans="1:286" s="16" customFormat="1" ht="35.1" customHeight="1">
      <c r="A12" s="211"/>
      <c r="B12" s="57"/>
      <c r="C12" s="58" t="s">
        <v>28</v>
      </c>
      <c r="D12" s="42" t="s">
        <v>29</v>
      </c>
      <c r="E12" s="43"/>
      <c r="F12" s="19"/>
      <c r="G12" s="59">
        <v>1974403.5789999999</v>
      </c>
      <c r="H12" s="59">
        <v>1954880.3219999999</v>
      </c>
      <c r="I12" s="59">
        <v>1954852.3640000001</v>
      </c>
      <c r="J12" s="59">
        <v>1974852.3640000001</v>
      </c>
      <c r="K12" s="59">
        <v>1831852.3640000001</v>
      </c>
      <c r="L12" s="59">
        <v>1551852.3640000001</v>
      </c>
      <c r="M12" s="59">
        <v>1674342.2520000001</v>
      </c>
      <c r="N12" s="59">
        <v>1799342.2520000001</v>
      </c>
      <c r="O12" s="59">
        <v>1739342.25</v>
      </c>
      <c r="P12" s="59">
        <v>1739342.2520000001</v>
      </c>
      <c r="Q12" s="59">
        <v>1419342.2520000001</v>
      </c>
      <c r="R12" s="59">
        <v>1458342.2520000001</v>
      </c>
      <c r="S12" s="59">
        <v>1406326.6540000001</v>
      </c>
      <c r="T12" s="59">
        <v>1406333.3030000001</v>
      </c>
      <c r="U12" s="59">
        <v>1286311.6030000001</v>
      </c>
      <c r="V12" s="59">
        <v>1221068.4550000001</v>
      </c>
      <c r="W12" s="59">
        <v>1141068.4550000001</v>
      </c>
      <c r="X12" s="59">
        <v>1126053.3720000002</v>
      </c>
      <c r="Y12" s="59">
        <v>1086053.3720000002</v>
      </c>
      <c r="Z12" s="59">
        <v>1616053.372</v>
      </c>
      <c r="AA12" s="59">
        <v>1596032.2560000001</v>
      </c>
      <c r="AB12" s="59">
        <v>1476020.7169999999</v>
      </c>
      <c r="AC12" s="59">
        <v>1376014.432</v>
      </c>
      <c r="AD12" s="59">
        <v>1436014.432</v>
      </c>
      <c r="AE12" s="59">
        <v>1435959.754</v>
      </c>
      <c r="AF12" s="59">
        <v>1595960.2199999997</v>
      </c>
      <c r="AG12" s="59">
        <v>1515927.9869999997</v>
      </c>
      <c r="AH12" s="59">
        <v>1575893.7429999998</v>
      </c>
      <c r="AI12" s="59">
        <v>1555892.4509999999</v>
      </c>
      <c r="AJ12" s="59">
        <v>1515887.5229999998</v>
      </c>
      <c r="AK12" s="59">
        <v>1455848.0499999998</v>
      </c>
      <c r="AL12" s="59">
        <v>1395846.4939999999</v>
      </c>
      <c r="AM12" s="59">
        <v>1355753</v>
      </c>
      <c r="AN12" s="59">
        <v>1155685.1970000002</v>
      </c>
      <c r="AO12" s="59">
        <v>1225685.1970000002</v>
      </c>
      <c r="AP12" s="59">
        <v>1245677.253</v>
      </c>
      <c r="AQ12" s="59">
        <v>1595588.6669999999</v>
      </c>
      <c r="AR12" s="59">
        <v>1345588.6669999999</v>
      </c>
      <c r="AS12" s="59">
        <v>1445486.446</v>
      </c>
      <c r="AT12" s="59">
        <v>1245421.862</v>
      </c>
      <c r="AU12" s="59">
        <v>1225421.862</v>
      </c>
      <c r="AV12" s="59">
        <v>1305421.862</v>
      </c>
      <c r="AW12" s="59">
        <v>1325410.487</v>
      </c>
      <c r="AX12" s="59">
        <v>1345402.899</v>
      </c>
      <c r="AY12" s="59">
        <v>1305352.1029999999</v>
      </c>
      <c r="AZ12" s="59">
        <v>1345327.7309999999</v>
      </c>
      <c r="BA12" s="59">
        <v>1265293.548</v>
      </c>
      <c r="BB12" s="59">
        <v>1405240.5190000001</v>
      </c>
      <c r="BC12" s="59">
        <v>1325216.7550000001</v>
      </c>
      <c r="BD12" s="59">
        <v>1225205.1609999998</v>
      </c>
      <c r="BE12" s="59">
        <v>1230176.2729999998</v>
      </c>
      <c r="BF12" s="59">
        <v>1130176.2729999998</v>
      </c>
      <c r="BG12" s="59">
        <v>1085176.2729999998</v>
      </c>
      <c r="BH12" s="59">
        <v>1295114.0900000001</v>
      </c>
      <c r="BI12" s="59">
        <v>1195105.496</v>
      </c>
      <c r="BJ12" s="59">
        <v>1170057.834</v>
      </c>
      <c r="BK12" s="59">
        <v>1109906.328</v>
      </c>
      <c r="BL12" s="59">
        <v>1290688.111</v>
      </c>
      <c r="BM12" s="59">
        <v>1245591.0899999999</v>
      </c>
      <c r="BN12" s="59">
        <v>1265474.1069999998</v>
      </c>
      <c r="BO12" s="59">
        <v>1325270</v>
      </c>
      <c r="BP12" s="59">
        <v>1325147.2659999998</v>
      </c>
      <c r="BQ12" s="59">
        <v>1205121.76</v>
      </c>
      <c r="BR12" s="59">
        <v>1317013.088</v>
      </c>
      <c r="BS12" s="59">
        <v>1336948.395</v>
      </c>
      <c r="BT12" s="59">
        <v>1324913</v>
      </c>
      <c r="BU12" s="59">
        <v>1144873</v>
      </c>
      <c r="BV12" s="59">
        <v>1124743</v>
      </c>
      <c r="BW12" s="59">
        <v>1146685</v>
      </c>
      <c r="BX12" s="59">
        <v>1072934</v>
      </c>
      <c r="BY12" s="59">
        <v>994558</v>
      </c>
      <c r="BZ12" s="59">
        <v>733456</v>
      </c>
      <c r="CA12" s="59">
        <v>620456</v>
      </c>
      <c r="CB12" s="59">
        <v>680382</v>
      </c>
      <c r="CC12" s="59">
        <f>505382+125000</f>
        <v>630382</v>
      </c>
      <c r="CD12" s="59">
        <f>510382+125000</f>
        <v>635382</v>
      </c>
      <c r="CE12" s="59">
        <f>470363+50000+25000</f>
        <v>545363</v>
      </c>
      <c r="CF12" s="59">
        <v>540363.44999999995</v>
      </c>
      <c r="CG12" s="59">
        <v>540363.44999999995</v>
      </c>
      <c r="CH12" s="59">
        <v>530363.44700000004</v>
      </c>
      <c r="CI12" s="59">
        <v>525363.44700000004</v>
      </c>
      <c r="CJ12" s="59">
        <v>520363</v>
      </c>
      <c r="CK12" s="59">
        <v>470363.44699999999</v>
      </c>
      <c r="CL12" s="59">
        <v>500363.44699999999</v>
      </c>
      <c r="CM12" s="59">
        <v>500363.44699999999</v>
      </c>
      <c r="CN12" s="59">
        <v>490363.44699999999</v>
      </c>
      <c r="CO12" s="59">
        <v>470363.44699999999</v>
      </c>
      <c r="CP12" s="59">
        <v>470363.44699999999</v>
      </c>
      <c r="CQ12" s="59">
        <v>455363.47700000001</v>
      </c>
      <c r="CR12" s="59">
        <v>460363.44699999999</v>
      </c>
      <c r="CS12" s="59">
        <v>470363.44</v>
      </c>
      <c r="CT12" s="59">
        <v>455363.44699999999</v>
      </c>
      <c r="CU12" s="59">
        <v>455363</v>
      </c>
      <c r="CV12" s="59">
        <v>455363</v>
      </c>
      <c r="CW12" s="59">
        <v>455363</v>
      </c>
      <c r="CX12" s="59">
        <v>445363</v>
      </c>
      <c r="CY12" s="59">
        <v>445363.44699999999</v>
      </c>
      <c r="CZ12" s="59">
        <v>445363.44699999999</v>
      </c>
      <c r="DA12" s="59">
        <v>445363.4</v>
      </c>
      <c r="DB12" s="59">
        <v>425363</v>
      </c>
      <c r="DC12" s="59">
        <v>430363.4</v>
      </c>
      <c r="DD12" s="59">
        <v>430363.4</v>
      </c>
      <c r="DE12" s="59">
        <v>430363.4</v>
      </c>
      <c r="DF12" s="59">
        <v>430363.45500000002</v>
      </c>
      <c r="DG12" s="59">
        <v>425363.44699999999</v>
      </c>
      <c r="DH12" s="59">
        <v>420363</v>
      </c>
      <c r="DI12" s="59">
        <v>410363</v>
      </c>
      <c r="DJ12" s="59">
        <v>410363</v>
      </c>
      <c r="DK12" s="59">
        <v>410363</v>
      </c>
      <c r="DL12" s="59">
        <v>410363</v>
      </c>
      <c r="DM12" s="59">
        <v>410363</v>
      </c>
      <c r="DN12" s="59">
        <v>410363</v>
      </c>
      <c r="DO12" s="59">
        <v>410363</v>
      </c>
      <c r="DP12" s="59">
        <v>410363</v>
      </c>
      <c r="DQ12" s="59">
        <v>410363</v>
      </c>
      <c r="DR12" s="59">
        <v>410363</v>
      </c>
      <c r="DS12" s="59">
        <v>410363</v>
      </c>
      <c r="DT12" s="59">
        <v>410363</v>
      </c>
      <c r="DU12" s="59">
        <v>410363</v>
      </c>
      <c r="DV12" s="59">
        <v>410363</v>
      </c>
      <c r="DW12" s="59">
        <v>410363</v>
      </c>
      <c r="DX12" s="59">
        <v>415363</v>
      </c>
      <c r="DY12" s="59">
        <v>420363</v>
      </c>
      <c r="DZ12" s="59">
        <v>410363</v>
      </c>
      <c r="EA12" s="59">
        <v>410363</v>
      </c>
      <c r="EB12" s="59">
        <v>410363</v>
      </c>
      <c r="EC12" s="59">
        <v>410363</v>
      </c>
      <c r="ED12" s="59">
        <v>410363</v>
      </c>
      <c r="EE12" s="59">
        <v>410363</v>
      </c>
      <c r="EF12" s="59">
        <v>410363</v>
      </c>
      <c r="EG12" s="59">
        <v>410363</v>
      </c>
      <c r="EH12" s="59">
        <v>410363</v>
      </c>
      <c r="EI12" s="59">
        <v>410363</v>
      </c>
      <c r="EJ12" s="59">
        <v>410308</v>
      </c>
      <c r="EK12" s="59">
        <v>410308</v>
      </c>
      <c r="EL12" s="59">
        <v>410263</v>
      </c>
      <c r="EM12" s="59">
        <v>410263</v>
      </c>
      <c r="EN12" s="59">
        <v>410263</v>
      </c>
      <c r="EO12" s="59">
        <v>410263</v>
      </c>
      <c r="EP12" s="59">
        <v>410263</v>
      </c>
      <c r="EQ12" s="59">
        <v>410262.7</v>
      </c>
      <c r="ER12" s="59">
        <v>410263</v>
      </c>
      <c r="ES12" s="59">
        <v>409963</v>
      </c>
      <c r="ET12" s="59">
        <v>410263</v>
      </c>
      <c r="EU12" s="59">
        <v>410262</v>
      </c>
      <c r="EV12" s="59">
        <v>409556</v>
      </c>
      <c r="EW12" s="59">
        <v>409504</v>
      </c>
      <c r="EX12" s="59">
        <v>409374</v>
      </c>
      <c r="EY12" s="59">
        <v>409355</v>
      </c>
      <c r="EZ12" s="59">
        <v>409315</v>
      </c>
      <c r="FA12" s="59">
        <v>474292</v>
      </c>
      <c r="FB12" s="59">
        <v>474277</v>
      </c>
      <c r="FC12" s="59">
        <v>474277</v>
      </c>
      <c r="FD12" s="59">
        <v>454265</v>
      </c>
      <c r="FE12" s="59">
        <v>509265</v>
      </c>
      <c r="FF12" s="59">
        <v>509265</v>
      </c>
      <c r="FG12" s="59">
        <v>459257</v>
      </c>
      <c r="FH12" s="59">
        <v>459257</v>
      </c>
      <c r="FI12" s="59">
        <v>409256.7</v>
      </c>
      <c r="FJ12" s="59">
        <v>409257</v>
      </c>
      <c r="FK12" s="59">
        <v>409257</v>
      </c>
      <c r="FL12" s="59">
        <v>409257</v>
      </c>
      <c r="FM12" s="59">
        <v>409257</v>
      </c>
      <c r="FN12" s="59">
        <v>409257</v>
      </c>
      <c r="FO12" s="59">
        <v>409257</v>
      </c>
      <c r="FP12" s="59">
        <v>409257</v>
      </c>
      <c r="FQ12" s="59">
        <v>409257</v>
      </c>
      <c r="FR12" s="59">
        <v>409257</v>
      </c>
      <c r="FS12" s="59">
        <v>409257</v>
      </c>
      <c r="FT12" s="59">
        <v>409256.7</v>
      </c>
      <c r="FU12" s="59">
        <v>409256.7</v>
      </c>
      <c r="FV12" s="59">
        <v>409256.7</v>
      </c>
      <c r="FW12" s="59">
        <v>409256.7</v>
      </c>
      <c r="FX12" s="59">
        <v>409256</v>
      </c>
      <c r="FY12" s="59">
        <v>409257</v>
      </c>
      <c r="FZ12" s="59">
        <v>409257</v>
      </c>
      <c r="GA12" s="59">
        <v>409256</v>
      </c>
      <c r="GB12" s="59">
        <v>411018</v>
      </c>
      <c r="GC12" s="59">
        <v>411018</v>
      </c>
      <c r="GD12" s="59">
        <v>411018</v>
      </c>
      <c r="GE12" s="59">
        <v>411018</v>
      </c>
      <c r="GF12" s="59">
        <v>411018</v>
      </c>
      <c r="GG12" s="59">
        <v>411018</v>
      </c>
      <c r="GH12" s="59">
        <v>411018</v>
      </c>
      <c r="GI12" s="59">
        <v>411018</v>
      </c>
      <c r="GJ12" s="59">
        <v>411018</v>
      </c>
      <c r="GK12" s="59">
        <v>411018</v>
      </c>
      <c r="GL12" s="59">
        <v>411018</v>
      </c>
      <c r="GM12" s="59">
        <v>411018</v>
      </c>
      <c r="GN12" s="59">
        <v>411018</v>
      </c>
      <c r="GO12" s="59">
        <v>411018</v>
      </c>
      <c r="GP12" s="59">
        <v>411018</v>
      </c>
      <c r="GQ12" s="59">
        <v>411018</v>
      </c>
      <c r="GR12" s="59">
        <v>411017</v>
      </c>
      <c r="GS12" s="59">
        <v>411018</v>
      </c>
      <c r="GT12" s="59">
        <v>411018</v>
      </c>
      <c r="GU12" s="59">
        <v>411018</v>
      </c>
      <c r="GV12" s="59">
        <v>411018</v>
      </c>
      <c r="GW12" s="59">
        <v>411018</v>
      </c>
      <c r="GX12" s="59">
        <v>411018</v>
      </c>
      <c r="GY12" s="59">
        <v>411018</v>
      </c>
      <c r="GZ12" s="59">
        <v>411018</v>
      </c>
      <c r="HA12" s="59">
        <v>410967</v>
      </c>
      <c r="HB12" s="59">
        <v>410967</v>
      </c>
      <c r="HC12" s="59">
        <v>410967</v>
      </c>
      <c r="HD12" s="59">
        <v>410967</v>
      </c>
      <c r="HE12" s="59">
        <v>410967</v>
      </c>
      <c r="HF12" s="59">
        <v>410967</v>
      </c>
      <c r="HG12" s="59">
        <v>410902</v>
      </c>
      <c r="HH12" s="59">
        <v>410838</v>
      </c>
      <c r="HI12" s="59">
        <v>410694</v>
      </c>
      <c r="HJ12" s="59">
        <v>410468</v>
      </c>
      <c r="HK12" s="59">
        <v>410431</v>
      </c>
      <c r="HL12" s="59">
        <v>410241</v>
      </c>
      <c r="HM12" s="59">
        <v>410108</v>
      </c>
      <c r="HN12" s="59">
        <v>410040</v>
      </c>
      <c r="HO12" s="59">
        <v>409898</v>
      </c>
      <c r="HP12" s="59">
        <v>409593</v>
      </c>
      <c r="HQ12" s="59">
        <v>409568</v>
      </c>
      <c r="HR12" s="59">
        <v>409293</v>
      </c>
      <c r="HS12" s="59">
        <v>408742</v>
      </c>
      <c r="HT12" s="59">
        <v>408499</v>
      </c>
      <c r="HU12" s="59">
        <v>407993</v>
      </c>
      <c r="HV12" s="59">
        <v>407088</v>
      </c>
      <c r="HW12" s="59">
        <v>406881</v>
      </c>
      <c r="HX12" s="59">
        <v>406251</v>
      </c>
      <c r="HY12" s="59">
        <v>405695</v>
      </c>
      <c r="HZ12" s="59">
        <v>405228</v>
      </c>
      <c r="IA12" s="59">
        <v>404961</v>
      </c>
      <c r="IB12" s="59">
        <v>404530</v>
      </c>
      <c r="IC12" s="59">
        <v>404316</v>
      </c>
      <c r="ID12" s="59">
        <v>431772</v>
      </c>
      <c r="IE12" s="59">
        <v>403400</v>
      </c>
      <c r="IF12" s="59">
        <v>403192</v>
      </c>
      <c r="IG12" s="59">
        <v>402475</v>
      </c>
      <c r="IH12" s="59">
        <v>402201</v>
      </c>
      <c r="II12" s="59">
        <v>402015</v>
      </c>
      <c r="IJ12" s="59">
        <v>401699</v>
      </c>
      <c r="IK12" s="59">
        <v>401607</v>
      </c>
      <c r="IL12" s="59">
        <v>401442</v>
      </c>
      <c r="IM12" s="59">
        <v>400871</v>
      </c>
      <c r="IN12" s="59">
        <v>400559</v>
      </c>
      <c r="IO12" s="59">
        <v>400333</v>
      </c>
      <c r="IP12" s="59">
        <v>400062</v>
      </c>
      <c r="IQ12" s="59">
        <v>399845</v>
      </c>
      <c r="IR12" s="59">
        <v>399744</v>
      </c>
      <c r="IS12" s="59">
        <v>399465</v>
      </c>
      <c r="IT12" s="59">
        <v>399435</v>
      </c>
      <c r="IU12" s="59">
        <v>398956</v>
      </c>
      <c r="IV12" s="59">
        <v>397588</v>
      </c>
      <c r="IW12" s="59">
        <v>395832</v>
      </c>
      <c r="IX12" s="59">
        <v>420297</v>
      </c>
      <c r="IY12" s="59">
        <v>1974403.5789999999</v>
      </c>
      <c r="IZ12" s="59">
        <v>1406326.6540000001</v>
      </c>
      <c r="JA12" s="59">
        <v>1435959.754</v>
      </c>
      <c r="JB12" s="59">
        <v>1595588.6669999999</v>
      </c>
      <c r="JC12" s="59">
        <v>1325216.7550000001</v>
      </c>
      <c r="JD12" s="59">
        <v>1325270</v>
      </c>
      <c r="JE12" s="59">
        <v>620456</v>
      </c>
      <c r="JF12" s="59">
        <v>500363.44699999999</v>
      </c>
      <c r="JG12" s="59">
        <v>445363.44699999999</v>
      </c>
      <c r="JH12" s="59">
        <v>410363</v>
      </c>
      <c r="JI12" s="59">
        <v>410363</v>
      </c>
      <c r="JJ12" s="59">
        <v>410363</v>
      </c>
      <c r="JK12" s="59">
        <v>410262</v>
      </c>
      <c r="JL12" s="59">
        <v>459257</v>
      </c>
      <c r="JM12" s="59">
        <v>409257</v>
      </c>
      <c r="JN12" s="59">
        <v>411018</v>
      </c>
      <c r="JO12" s="59">
        <v>411018</v>
      </c>
      <c r="JP12" s="59">
        <v>410967</v>
      </c>
      <c r="JQ12" s="59">
        <v>409898</v>
      </c>
      <c r="JR12" s="59">
        <v>404961</v>
      </c>
      <c r="JS12" s="59">
        <v>400871</v>
      </c>
      <c r="JT12" s="59">
        <v>485585</v>
      </c>
      <c r="JU12" s="60">
        <v>826539</v>
      </c>
      <c r="JV12" s="45"/>
      <c r="JW12" s="22" t="s">
        <v>30</v>
      </c>
      <c r="JX12" s="61"/>
      <c r="JY12" s="62" t="s">
        <v>28</v>
      </c>
      <c r="JZ12" s="19"/>
    </row>
    <row r="13" spans="1:286" s="16" customFormat="1" ht="35.1" customHeight="1">
      <c r="A13" s="211"/>
      <c r="B13" s="63"/>
      <c r="C13" s="64" t="s">
        <v>31</v>
      </c>
      <c r="D13" s="65" t="s">
        <v>32</v>
      </c>
      <c r="E13" s="66"/>
      <c r="F13" s="67"/>
      <c r="G13" s="68">
        <v>2646</v>
      </c>
      <c r="H13" s="68">
        <v>2454.3000000000002</v>
      </c>
      <c r="I13" s="68">
        <v>2644.8</v>
      </c>
      <c r="J13" s="68">
        <v>2647</v>
      </c>
      <c r="K13" s="68">
        <v>2559.3000000000002</v>
      </c>
      <c r="L13" s="68">
        <v>2147.6999999999998</v>
      </c>
      <c r="M13" s="68">
        <v>2102.8000000000002</v>
      </c>
      <c r="N13" s="68">
        <v>2207.1</v>
      </c>
      <c r="O13" s="68">
        <v>2111.1999999999998</v>
      </c>
      <c r="P13" s="68">
        <v>1990.2</v>
      </c>
      <c r="Q13" s="68">
        <v>1662.6</v>
      </c>
      <c r="R13" s="68">
        <v>1631.9</v>
      </c>
      <c r="S13" s="68">
        <v>1519</v>
      </c>
      <c r="T13" s="68">
        <v>1452.8</v>
      </c>
      <c r="U13" s="68">
        <v>1366.4</v>
      </c>
      <c r="V13" s="68">
        <v>1293.0999999999999</v>
      </c>
      <c r="W13" s="68">
        <v>1248.3</v>
      </c>
      <c r="X13" s="68">
        <v>1140.9000000000001</v>
      </c>
      <c r="Y13" s="68">
        <v>1085.5</v>
      </c>
      <c r="Z13" s="68">
        <v>1463.8</v>
      </c>
      <c r="AA13" s="68">
        <v>1452.4</v>
      </c>
      <c r="AB13" s="68">
        <v>1352.3</v>
      </c>
      <c r="AC13" s="68">
        <v>1286.3</v>
      </c>
      <c r="AD13" s="68">
        <v>1343.9</v>
      </c>
      <c r="AE13" s="68">
        <v>1302.2</v>
      </c>
      <c r="AF13" s="68">
        <v>1387</v>
      </c>
      <c r="AG13" s="68">
        <v>1309.0999999999999</v>
      </c>
      <c r="AH13" s="68">
        <v>1330.5</v>
      </c>
      <c r="AI13" s="68">
        <v>1327.7</v>
      </c>
      <c r="AJ13" s="68">
        <v>1314.2</v>
      </c>
      <c r="AK13" s="68">
        <v>1292.4000000000001</v>
      </c>
      <c r="AL13" s="68">
        <v>1292.5</v>
      </c>
      <c r="AM13" s="68">
        <v>1270.4000000000001</v>
      </c>
      <c r="AN13" s="68">
        <v>1088.2</v>
      </c>
      <c r="AO13" s="68">
        <v>1145.4000000000001</v>
      </c>
      <c r="AP13" s="68">
        <v>1186</v>
      </c>
      <c r="AQ13" s="68">
        <v>1473.7</v>
      </c>
      <c r="AR13" s="68">
        <v>1235.5999999999999</v>
      </c>
      <c r="AS13" s="68">
        <v>1308.0999999999999</v>
      </c>
      <c r="AT13" s="68">
        <v>1130.8</v>
      </c>
      <c r="AU13" s="68">
        <v>1139.7</v>
      </c>
      <c r="AV13" s="68">
        <v>1173.9000000000001</v>
      </c>
      <c r="AW13" s="68">
        <v>1176.0999999999999</v>
      </c>
      <c r="AX13" s="68">
        <v>1204.4000000000001</v>
      </c>
      <c r="AY13" s="68">
        <v>1172.2</v>
      </c>
      <c r="AZ13" s="68">
        <v>1192.2</v>
      </c>
      <c r="BA13" s="68">
        <v>1125</v>
      </c>
      <c r="BB13" s="68">
        <v>1196.9000000000001</v>
      </c>
      <c r="BC13" s="68">
        <v>1078.5</v>
      </c>
      <c r="BD13" s="68">
        <v>1033.7</v>
      </c>
      <c r="BE13" s="68">
        <v>1114.3</v>
      </c>
      <c r="BF13" s="68">
        <v>1061.7</v>
      </c>
      <c r="BG13" s="68">
        <v>1012.1</v>
      </c>
      <c r="BH13" s="68">
        <v>1241.9000000000001</v>
      </c>
      <c r="BI13" s="68">
        <v>1114.5999999999999</v>
      </c>
      <c r="BJ13" s="68">
        <v>1006</v>
      </c>
      <c r="BK13" s="68">
        <v>983.8</v>
      </c>
      <c r="BL13" s="68">
        <v>1124</v>
      </c>
      <c r="BM13" s="68">
        <v>1084.8</v>
      </c>
      <c r="BN13" s="68">
        <v>1001.5</v>
      </c>
      <c r="BO13" s="68">
        <v>997.9</v>
      </c>
      <c r="BP13" s="68">
        <v>993.2</v>
      </c>
      <c r="BQ13" s="68">
        <v>991.52</v>
      </c>
      <c r="BR13" s="68">
        <v>1051.2</v>
      </c>
      <c r="BS13" s="68">
        <v>1074.7190000000001</v>
      </c>
      <c r="BT13" s="68">
        <v>1026.4000000000001</v>
      </c>
      <c r="BU13" s="68">
        <v>955.4</v>
      </c>
      <c r="BV13" s="68">
        <v>949.6</v>
      </c>
      <c r="BW13" s="68">
        <v>984.1</v>
      </c>
      <c r="BX13" s="68">
        <v>899.6</v>
      </c>
      <c r="BY13" s="68">
        <v>853.8</v>
      </c>
      <c r="BZ13" s="68">
        <v>667.3</v>
      </c>
      <c r="CA13" s="68">
        <v>528</v>
      </c>
      <c r="CB13" s="68">
        <v>562.9</v>
      </c>
      <c r="CC13" s="68">
        <v>542.1</v>
      </c>
      <c r="CD13" s="68">
        <v>548.6</v>
      </c>
      <c r="CE13" s="68">
        <v>497.34399999999999</v>
      </c>
      <c r="CF13" s="68">
        <v>499</v>
      </c>
      <c r="CG13" s="68">
        <v>494.4</v>
      </c>
      <c r="CH13" s="68">
        <v>473.137</v>
      </c>
      <c r="CI13" s="68">
        <v>481.9</v>
      </c>
      <c r="CJ13" s="68">
        <v>478</v>
      </c>
      <c r="CK13" s="68">
        <v>442.8</v>
      </c>
      <c r="CL13" s="68">
        <v>448.2</v>
      </c>
      <c r="CM13" s="68">
        <v>425.62900000000002</v>
      </c>
      <c r="CN13" s="68">
        <v>431.4</v>
      </c>
      <c r="CO13" s="68">
        <v>446.8</v>
      </c>
      <c r="CP13" s="68">
        <v>446.2</v>
      </c>
      <c r="CQ13" s="68">
        <v>456.4</v>
      </c>
      <c r="CR13" s="68">
        <v>435.2</v>
      </c>
      <c r="CS13" s="68">
        <v>408.8</v>
      </c>
      <c r="CT13" s="68">
        <v>450.6</v>
      </c>
      <c r="CU13" s="68">
        <v>474.4</v>
      </c>
      <c r="CV13" s="68">
        <v>514.70000000000005</v>
      </c>
      <c r="CW13" s="68">
        <v>516.1</v>
      </c>
      <c r="CX13" s="68">
        <v>530.4</v>
      </c>
      <c r="CY13" s="68">
        <v>524.6</v>
      </c>
      <c r="CZ13" s="68">
        <v>543</v>
      </c>
      <c r="DA13" s="68">
        <v>540.4</v>
      </c>
      <c r="DB13" s="68">
        <v>534.6</v>
      </c>
      <c r="DC13" s="68">
        <v>505.6</v>
      </c>
      <c r="DD13" s="68">
        <v>494.9</v>
      </c>
      <c r="DE13" s="68">
        <v>475.14</v>
      </c>
      <c r="DF13" s="68">
        <v>476.608</v>
      </c>
      <c r="DG13" s="68">
        <v>501.96699999999998</v>
      </c>
      <c r="DH13" s="68">
        <v>494.3</v>
      </c>
      <c r="DI13" s="68">
        <v>520</v>
      </c>
      <c r="DJ13" s="68">
        <v>505.4</v>
      </c>
      <c r="DK13" s="68">
        <v>452.1</v>
      </c>
      <c r="DL13" s="68">
        <v>501</v>
      </c>
      <c r="DM13" s="68">
        <v>497.8</v>
      </c>
      <c r="DN13" s="68">
        <v>471.1</v>
      </c>
      <c r="DO13" s="68">
        <v>528.1</v>
      </c>
      <c r="DP13" s="68">
        <v>473.4</v>
      </c>
      <c r="DQ13" s="68">
        <v>440.3</v>
      </c>
      <c r="DR13" s="68">
        <v>447.3</v>
      </c>
      <c r="DS13" s="68">
        <v>445.7</v>
      </c>
      <c r="DT13" s="68">
        <v>415.1</v>
      </c>
      <c r="DU13" s="68">
        <v>411.4</v>
      </c>
      <c r="DV13" s="68">
        <v>388.4</v>
      </c>
      <c r="DW13" s="68">
        <v>411.5</v>
      </c>
      <c r="DX13" s="68">
        <v>402.1</v>
      </c>
      <c r="DY13" s="68">
        <v>404.6</v>
      </c>
      <c r="DZ13" s="68">
        <v>380.7</v>
      </c>
      <c r="EA13" s="68">
        <v>359.2</v>
      </c>
      <c r="EB13" s="68">
        <v>339.2</v>
      </c>
      <c r="EC13" s="68">
        <v>361.4</v>
      </c>
      <c r="ED13" s="68">
        <v>353.5</v>
      </c>
      <c r="EE13" s="68">
        <v>339.2</v>
      </c>
      <c r="EF13" s="68">
        <v>321.89999999999998</v>
      </c>
      <c r="EG13" s="68">
        <v>325.39999999999998</v>
      </c>
      <c r="EH13" s="68">
        <v>314.8</v>
      </c>
      <c r="EI13" s="68">
        <v>319.39999999999998</v>
      </c>
      <c r="EJ13" s="68">
        <v>341.9</v>
      </c>
      <c r="EK13" s="68">
        <v>300.2</v>
      </c>
      <c r="EL13" s="68">
        <v>289.89999999999998</v>
      </c>
      <c r="EM13" s="68">
        <v>278</v>
      </c>
      <c r="EN13" s="68">
        <v>270.39999999999998</v>
      </c>
      <c r="EO13" s="68">
        <v>274.2</v>
      </c>
      <c r="EP13" s="68">
        <v>284.8</v>
      </c>
      <c r="EQ13" s="68">
        <v>260.2</v>
      </c>
      <c r="ER13" s="68">
        <v>267.39999999999998</v>
      </c>
      <c r="ES13" s="68">
        <v>275.5</v>
      </c>
      <c r="ET13" s="68">
        <v>257</v>
      </c>
      <c r="EU13" s="68">
        <v>252.8</v>
      </c>
      <c r="EV13" s="68">
        <v>236.4</v>
      </c>
      <c r="EW13" s="68">
        <v>223</v>
      </c>
      <c r="EX13" s="68">
        <v>254.4</v>
      </c>
      <c r="EY13" s="68">
        <v>241.2</v>
      </c>
      <c r="EZ13" s="68">
        <v>264.39999999999998</v>
      </c>
      <c r="FA13" s="68">
        <v>311.8</v>
      </c>
      <c r="FB13" s="68">
        <v>303</v>
      </c>
      <c r="FC13" s="68">
        <v>293.3</v>
      </c>
      <c r="FD13" s="68">
        <v>300.60000000000002</v>
      </c>
      <c r="FE13" s="68">
        <v>277.39999999999998</v>
      </c>
      <c r="FF13" s="68">
        <v>335.1</v>
      </c>
      <c r="FG13" s="68">
        <v>274.39999999999998</v>
      </c>
      <c r="FH13" s="68">
        <v>262.2</v>
      </c>
      <c r="FI13" s="68">
        <v>227.4</v>
      </c>
      <c r="FJ13" s="68">
        <v>215.9</v>
      </c>
      <c r="FK13" s="68">
        <v>193.2</v>
      </c>
      <c r="FL13" s="68">
        <v>192</v>
      </c>
      <c r="FM13" s="68">
        <v>187.1</v>
      </c>
      <c r="FN13" s="68">
        <v>190.3</v>
      </c>
      <c r="FO13" s="68">
        <v>197.5</v>
      </c>
      <c r="FP13" s="68">
        <v>193</v>
      </c>
      <c r="FQ13" s="68">
        <v>194.7</v>
      </c>
      <c r="FR13" s="68">
        <v>187.4</v>
      </c>
      <c r="FS13" s="68">
        <v>182.3</v>
      </c>
      <c r="FT13" s="68">
        <v>184.9</v>
      </c>
      <c r="FU13" s="68">
        <v>174.4</v>
      </c>
      <c r="FV13" s="68">
        <v>174.6</v>
      </c>
      <c r="FW13" s="68">
        <v>180.2</v>
      </c>
      <c r="FX13" s="68">
        <v>185.3</v>
      </c>
      <c r="FY13" s="68">
        <v>168.6</v>
      </c>
      <c r="FZ13" s="68">
        <v>189.8</v>
      </c>
      <c r="GA13" s="68">
        <v>184.9</v>
      </c>
      <c r="GB13" s="68">
        <v>167.1</v>
      </c>
      <c r="GC13" s="68">
        <v>161.80000000000001</v>
      </c>
      <c r="GD13" s="68">
        <v>163.1</v>
      </c>
      <c r="GE13" s="68">
        <v>150.5</v>
      </c>
      <c r="GF13" s="68">
        <v>143.80000000000001</v>
      </c>
      <c r="GG13" s="68">
        <v>137.6</v>
      </c>
      <c r="GH13" s="68">
        <v>136.9</v>
      </c>
      <c r="GI13" s="68">
        <v>126.1</v>
      </c>
      <c r="GJ13" s="68">
        <v>124.8</v>
      </c>
      <c r="GK13" s="68">
        <v>127.5</v>
      </c>
      <c r="GL13" s="68">
        <v>121.7</v>
      </c>
      <c r="GM13" s="68">
        <v>126</v>
      </c>
      <c r="GN13" s="68">
        <v>124.4</v>
      </c>
      <c r="GO13" s="68">
        <v>127.3</v>
      </c>
      <c r="GP13" s="68">
        <v>123.6</v>
      </c>
      <c r="GQ13" s="68">
        <v>127.3</v>
      </c>
      <c r="GR13" s="68">
        <v>131.69999999999999</v>
      </c>
      <c r="GS13" s="68">
        <v>124.8</v>
      </c>
      <c r="GT13" s="68">
        <v>120</v>
      </c>
      <c r="GU13" s="68">
        <v>118.9</v>
      </c>
      <c r="GV13" s="68">
        <v>113.5</v>
      </c>
      <c r="GW13" s="68">
        <v>114.4</v>
      </c>
      <c r="GX13" s="68">
        <v>115.2</v>
      </c>
      <c r="GY13" s="68">
        <v>111.9</v>
      </c>
      <c r="GZ13" s="68">
        <v>123</v>
      </c>
      <c r="HA13" s="68">
        <v>114.9</v>
      </c>
      <c r="HB13" s="68">
        <v>119.3</v>
      </c>
      <c r="HC13" s="68">
        <v>121.5</v>
      </c>
      <c r="HD13" s="68">
        <v>115.9</v>
      </c>
      <c r="HE13" s="68">
        <v>112.7</v>
      </c>
      <c r="HF13" s="68">
        <v>111.4</v>
      </c>
      <c r="HG13" s="68">
        <v>109.5</v>
      </c>
      <c r="HH13" s="68">
        <v>103.9</v>
      </c>
      <c r="HI13" s="68">
        <v>100.5</v>
      </c>
      <c r="HJ13" s="68">
        <v>105.5</v>
      </c>
      <c r="HK13" s="68">
        <v>97.4</v>
      </c>
      <c r="HL13" s="68">
        <v>97.7</v>
      </c>
      <c r="HM13" s="68">
        <v>103.3</v>
      </c>
      <c r="HN13" s="68">
        <v>107.4</v>
      </c>
      <c r="HO13" s="68">
        <v>100.1</v>
      </c>
      <c r="HP13" s="68">
        <v>92</v>
      </c>
      <c r="HQ13" s="68">
        <v>92.1</v>
      </c>
      <c r="HR13" s="68">
        <v>93.4</v>
      </c>
      <c r="HS13" s="68">
        <v>90.5</v>
      </c>
      <c r="HT13" s="68">
        <v>88.5</v>
      </c>
      <c r="HU13" s="68">
        <v>90.8</v>
      </c>
      <c r="HV13" s="68">
        <v>93.8</v>
      </c>
      <c r="HW13" s="68">
        <v>89.6</v>
      </c>
      <c r="HX13" s="68">
        <v>87.6</v>
      </c>
      <c r="HY13" s="68">
        <v>85.3</v>
      </c>
      <c r="HZ13" s="68">
        <v>81.5</v>
      </c>
      <c r="IA13" s="68">
        <v>79.5</v>
      </c>
      <c r="IB13" s="68">
        <v>78.7</v>
      </c>
      <c r="IC13" s="68">
        <v>80.5</v>
      </c>
      <c r="ID13" s="68">
        <v>83.7</v>
      </c>
      <c r="IE13" s="68">
        <v>78.2</v>
      </c>
      <c r="IF13" s="68">
        <v>75.8</v>
      </c>
      <c r="IG13" s="68">
        <v>77.3</v>
      </c>
      <c r="IH13" s="68">
        <v>76</v>
      </c>
      <c r="II13" s="68">
        <v>75.099999999999994</v>
      </c>
      <c r="IJ13" s="68">
        <v>74.099999999999994</v>
      </c>
      <c r="IK13" s="68">
        <v>70.400000000000006</v>
      </c>
      <c r="IL13" s="68">
        <v>70.400000000000006</v>
      </c>
      <c r="IM13" s="68">
        <v>70.3</v>
      </c>
      <c r="IN13" s="68">
        <v>70.2</v>
      </c>
      <c r="IO13" s="68">
        <v>70.2</v>
      </c>
      <c r="IP13" s="68">
        <v>70.099999999999994</v>
      </c>
      <c r="IQ13" s="68">
        <v>70.099999999999994</v>
      </c>
      <c r="IR13" s="68">
        <v>70.099999999999994</v>
      </c>
      <c r="IS13" s="68">
        <v>70</v>
      </c>
      <c r="IT13" s="68">
        <v>70</v>
      </c>
      <c r="IU13" s="68">
        <v>69.900000000000006</v>
      </c>
      <c r="IV13" s="68">
        <v>69.7</v>
      </c>
      <c r="IW13" s="68">
        <v>69.400000000000006</v>
      </c>
      <c r="IX13" s="68">
        <v>73.7</v>
      </c>
      <c r="IY13" s="68">
        <v>2646</v>
      </c>
      <c r="IZ13" s="68">
        <v>1519</v>
      </c>
      <c r="JA13" s="68">
        <v>1302.2</v>
      </c>
      <c r="JB13" s="68">
        <v>1473.7</v>
      </c>
      <c r="JC13" s="68">
        <v>1078.5</v>
      </c>
      <c r="JD13" s="68">
        <v>997.9</v>
      </c>
      <c r="JE13" s="68">
        <v>528</v>
      </c>
      <c r="JF13" s="68">
        <v>425.62900000000002</v>
      </c>
      <c r="JG13" s="68">
        <v>524.6</v>
      </c>
      <c r="JH13" s="68">
        <v>452.1</v>
      </c>
      <c r="JI13" s="68">
        <v>411.5</v>
      </c>
      <c r="JJ13" s="68">
        <v>319.39999999999998</v>
      </c>
      <c r="JK13" s="68">
        <v>252.8</v>
      </c>
      <c r="JL13" s="68">
        <v>274.39999999999998</v>
      </c>
      <c r="JM13" s="68">
        <v>182.3</v>
      </c>
      <c r="JN13" s="68">
        <v>150.5</v>
      </c>
      <c r="JO13" s="68">
        <v>127.3</v>
      </c>
      <c r="JP13" s="68">
        <v>121.5</v>
      </c>
      <c r="JQ13" s="68">
        <v>100.1</v>
      </c>
      <c r="JR13" s="68">
        <v>79.5</v>
      </c>
      <c r="JS13" s="68">
        <v>70.3</v>
      </c>
      <c r="JT13" s="68">
        <v>85.1</v>
      </c>
      <c r="JU13" s="69">
        <v>144.80000000000001</v>
      </c>
      <c r="JV13" s="55"/>
      <c r="JW13" s="70" t="s">
        <v>33</v>
      </c>
      <c r="JX13" s="15"/>
      <c r="JY13" s="71" t="s">
        <v>31</v>
      </c>
      <c r="JZ13" s="67"/>
    </row>
    <row r="14" spans="1:286" s="103" customFormat="1" ht="35.1" customHeight="1">
      <c r="A14" s="211"/>
      <c r="B14" s="97"/>
      <c r="C14" s="98" t="s">
        <v>35</v>
      </c>
      <c r="D14" s="98"/>
      <c r="E14" s="99"/>
      <c r="F14" s="100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 t="s">
        <v>34</v>
      </c>
      <c r="IL14" s="99" t="s">
        <v>34</v>
      </c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 t="s">
        <v>34</v>
      </c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 t="s">
        <v>99</v>
      </c>
      <c r="JR14" s="99"/>
      <c r="JS14" s="99"/>
      <c r="JT14" s="99" t="s">
        <v>34</v>
      </c>
      <c r="JU14" s="101"/>
      <c r="JV14" s="94"/>
      <c r="JW14" s="95"/>
      <c r="JX14" s="102"/>
      <c r="JY14" s="95" t="s">
        <v>36</v>
      </c>
      <c r="JZ14" s="100"/>
    </row>
    <row r="15" spans="1:286" s="16" customFormat="1" ht="35.1" customHeight="1">
      <c r="A15" s="211"/>
      <c r="B15" s="72"/>
      <c r="C15" s="73" t="s">
        <v>37</v>
      </c>
      <c r="D15" s="14" t="s">
        <v>38</v>
      </c>
      <c r="E15" s="74"/>
      <c r="F15" s="67"/>
      <c r="G15" s="68">
        <v>13.8</v>
      </c>
      <c r="H15" s="68">
        <v>14.1</v>
      </c>
      <c r="I15" s="68">
        <v>15.7</v>
      </c>
      <c r="J15" s="68">
        <v>15.6</v>
      </c>
      <c r="K15" s="68">
        <v>15.7</v>
      </c>
      <c r="L15" s="68">
        <v>17.2</v>
      </c>
      <c r="M15" s="68">
        <v>7.1</v>
      </c>
      <c r="N15" s="68">
        <v>7</v>
      </c>
      <c r="O15" s="68">
        <v>9.6</v>
      </c>
      <c r="P15" s="68">
        <v>9</v>
      </c>
      <c r="Q15" s="68">
        <v>9.6999999999999993</v>
      </c>
      <c r="R15" s="68">
        <v>11.6</v>
      </c>
      <c r="S15" s="68">
        <v>11.7</v>
      </c>
      <c r="T15" s="68">
        <v>11.6</v>
      </c>
      <c r="U15" s="68">
        <v>13.9</v>
      </c>
      <c r="V15" s="68">
        <v>13.8</v>
      </c>
      <c r="W15" s="68">
        <v>13.9</v>
      </c>
      <c r="X15" s="68">
        <v>17</v>
      </c>
      <c r="Y15" s="68">
        <v>17</v>
      </c>
      <c r="Z15" s="68">
        <v>16.8</v>
      </c>
      <c r="AA15" s="68">
        <v>19.399999999999999</v>
      </c>
      <c r="AB15" s="68">
        <v>19.5</v>
      </c>
      <c r="AC15" s="68">
        <v>19.600000000000001</v>
      </c>
      <c r="AD15" s="68">
        <v>22.9</v>
      </c>
      <c r="AE15" s="68">
        <v>22.7</v>
      </c>
      <c r="AF15" s="68">
        <v>22.6</v>
      </c>
      <c r="AG15" s="68">
        <v>26.2</v>
      </c>
      <c r="AH15" s="68">
        <v>26.4</v>
      </c>
      <c r="AI15" s="68">
        <v>27.2</v>
      </c>
      <c r="AJ15" s="68">
        <v>31.7</v>
      </c>
      <c r="AK15" s="68">
        <v>31.8</v>
      </c>
      <c r="AL15" s="68">
        <v>31.9</v>
      </c>
      <c r="AM15" s="68">
        <v>37.5</v>
      </c>
      <c r="AN15" s="68">
        <v>38.1</v>
      </c>
      <c r="AO15" s="68">
        <v>37.9</v>
      </c>
      <c r="AP15" s="68">
        <v>44.1</v>
      </c>
      <c r="AQ15" s="68">
        <v>43.1</v>
      </c>
      <c r="AR15" s="68">
        <v>42.9</v>
      </c>
      <c r="AS15" s="68">
        <v>48.8</v>
      </c>
      <c r="AT15" s="68">
        <v>49</v>
      </c>
      <c r="AU15" s="68">
        <v>49.4</v>
      </c>
      <c r="AV15" s="68">
        <v>56.3</v>
      </c>
      <c r="AW15" s="68">
        <v>55.6</v>
      </c>
      <c r="AX15" s="68">
        <v>55.5</v>
      </c>
      <c r="AY15" s="68">
        <v>61.9</v>
      </c>
      <c r="AZ15" s="68">
        <v>61.6</v>
      </c>
      <c r="BA15" s="68">
        <v>61.2</v>
      </c>
      <c r="BB15" s="68">
        <v>68.7</v>
      </c>
      <c r="BC15" s="68">
        <v>67.8</v>
      </c>
      <c r="BD15" s="68">
        <v>68.5</v>
      </c>
      <c r="BE15" s="68">
        <v>75.7</v>
      </c>
      <c r="BF15" s="68">
        <v>77.2</v>
      </c>
      <c r="BG15" s="68">
        <v>77</v>
      </c>
      <c r="BH15" s="68">
        <v>83.7</v>
      </c>
      <c r="BI15" s="68">
        <v>83.9</v>
      </c>
      <c r="BJ15" s="68">
        <v>84.5</v>
      </c>
      <c r="BK15" s="68">
        <v>91.2</v>
      </c>
      <c r="BL15" s="68">
        <v>91</v>
      </c>
      <c r="BM15" s="68">
        <v>89.9</v>
      </c>
      <c r="BN15" s="68">
        <v>96.9</v>
      </c>
      <c r="BO15" s="68">
        <v>97.3</v>
      </c>
      <c r="BP15" s="68">
        <v>96.4</v>
      </c>
      <c r="BQ15" s="68">
        <v>105.89700000000001</v>
      </c>
      <c r="BR15" s="68">
        <v>106.4</v>
      </c>
      <c r="BS15" s="68">
        <v>106.628</v>
      </c>
      <c r="BT15" s="68">
        <v>112.2</v>
      </c>
      <c r="BU15" s="68">
        <v>113.8</v>
      </c>
      <c r="BV15" s="68">
        <v>112.7</v>
      </c>
      <c r="BW15" s="68">
        <v>117.5</v>
      </c>
      <c r="BX15" s="68">
        <v>117</v>
      </c>
      <c r="BY15" s="68">
        <v>119.6</v>
      </c>
      <c r="BZ15" s="68">
        <v>124</v>
      </c>
      <c r="CA15" s="68">
        <v>127.2</v>
      </c>
      <c r="CB15" s="68">
        <v>128.5</v>
      </c>
      <c r="CC15" s="68">
        <v>135.19999999999999</v>
      </c>
      <c r="CD15" s="68">
        <v>135</v>
      </c>
      <c r="CE15" s="68">
        <v>137.85</v>
      </c>
      <c r="CF15" s="68">
        <v>145</v>
      </c>
      <c r="CG15" s="68">
        <v>145.80000000000001</v>
      </c>
      <c r="CH15" s="68">
        <v>145.45500000000001</v>
      </c>
      <c r="CI15" s="68">
        <v>149.9</v>
      </c>
      <c r="CJ15" s="68">
        <v>149.19999999999999</v>
      </c>
      <c r="CK15" s="68">
        <v>149.4</v>
      </c>
      <c r="CL15" s="68">
        <v>151.69999999999999</v>
      </c>
      <c r="CM15" s="68">
        <v>151.76599999999999</v>
      </c>
      <c r="CN15" s="68">
        <v>151.30000000000001</v>
      </c>
      <c r="CO15" s="68">
        <v>152.80000000000001</v>
      </c>
      <c r="CP15" s="68">
        <v>151.69999999999999</v>
      </c>
      <c r="CQ15" s="68">
        <v>150.5</v>
      </c>
      <c r="CR15" s="68">
        <v>152.30000000000001</v>
      </c>
      <c r="CS15" s="68">
        <v>151.19999999999999</v>
      </c>
      <c r="CT15" s="68">
        <v>150.1</v>
      </c>
      <c r="CU15" s="68">
        <v>152.6</v>
      </c>
      <c r="CV15" s="68">
        <v>152</v>
      </c>
      <c r="CW15" s="68">
        <v>153.5</v>
      </c>
      <c r="CX15" s="68">
        <v>156.9</v>
      </c>
      <c r="CY15" s="68">
        <v>156.6</v>
      </c>
      <c r="CZ15" s="68">
        <v>155.9</v>
      </c>
      <c r="DA15" s="68">
        <v>157.4</v>
      </c>
      <c r="DB15" s="68">
        <v>157.80000000000001</v>
      </c>
      <c r="DC15" s="68">
        <v>155.6</v>
      </c>
      <c r="DD15" s="68">
        <v>156.9</v>
      </c>
      <c r="DE15" s="68">
        <v>157.5</v>
      </c>
      <c r="DF15" s="68">
        <v>157.27000000000001</v>
      </c>
      <c r="DG15" s="68">
        <v>161.24</v>
      </c>
      <c r="DH15" s="68">
        <v>161</v>
      </c>
      <c r="DI15" s="68">
        <v>161.80000000000001</v>
      </c>
      <c r="DJ15" s="68">
        <v>161.1</v>
      </c>
      <c r="DK15" s="68">
        <v>160.5</v>
      </c>
      <c r="DL15" s="68">
        <v>161.80000000000001</v>
      </c>
      <c r="DM15" s="68">
        <v>166.2</v>
      </c>
      <c r="DN15" s="68">
        <v>163.5</v>
      </c>
      <c r="DO15" s="68">
        <v>167.5</v>
      </c>
      <c r="DP15" s="68">
        <v>166.5</v>
      </c>
      <c r="DQ15" s="68">
        <v>166.3</v>
      </c>
      <c r="DR15" s="68">
        <v>165.9</v>
      </c>
      <c r="DS15" s="68">
        <v>167.8</v>
      </c>
      <c r="DT15" s="68">
        <v>164.5</v>
      </c>
      <c r="DU15" s="68">
        <v>163.4</v>
      </c>
      <c r="DV15" s="68">
        <v>162.9</v>
      </c>
      <c r="DW15" s="68">
        <v>159.69999999999999</v>
      </c>
      <c r="DX15" s="68">
        <v>159.5</v>
      </c>
      <c r="DY15" s="68">
        <v>163.69999999999999</v>
      </c>
      <c r="DZ15" s="68">
        <v>161.69999999999999</v>
      </c>
      <c r="EA15" s="68">
        <v>157.19999999999999</v>
      </c>
      <c r="EB15" s="68">
        <v>157.80000000000001</v>
      </c>
      <c r="EC15" s="68">
        <v>153.69999999999999</v>
      </c>
      <c r="ED15" s="68">
        <v>153.6</v>
      </c>
      <c r="EE15" s="68">
        <v>157</v>
      </c>
      <c r="EF15" s="68">
        <v>158.30000000000001</v>
      </c>
      <c r="EG15" s="68">
        <v>159.69999999999999</v>
      </c>
      <c r="EH15" s="68">
        <v>162</v>
      </c>
      <c r="EI15" s="68">
        <v>162.80000000000001</v>
      </c>
      <c r="EJ15" s="68">
        <v>166.9</v>
      </c>
      <c r="EK15" s="68">
        <v>165.4</v>
      </c>
      <c r="EL15" s="68">
        <v>164.5</v>
      </c>
      <c r="EM15" s="68">
        <v>142.4</v>
      </c>
      <c r="EN15" s="68">
        <v>2.2999999999999998</v>
      </c>
      <c r="EO15" s="68">
        <v>2.2999999999999998</v>
      </c>
      <c r="EP15" s="68">
        <v>2.2999999999999998</v>
      </c>
      <c r="EQ15" s="68">
        <v>2.4</v>
      </c>
      <c r="ER15" s="68">
        <v>2.4</v>
      </c>
      <c r="ES15" s="68">
        <v>2.4</v>
      </c>
      <c r="ET15" s="68">
        <v>2.5</v>
      </c>
      <c r="EU15" s="68">
        <v>2.6</v>
      </c>
      <c r="EV15" s="68">
        <v>2.5</v>
      </c>
      <c r="EW15" s="68">
        <v>2.9</v>
      </c>
      <c r="EX15" s="68">
        <v>3.1</v>
      </c>
      <c r="EY15" s="68">
        <v>3</v>
      </c>
      <c r="EZ15" s="68">
        <v>3.7</v>
      </c>
      <c r="FA15" s="68">
        <v>3.7</v>
      </c>
      <c r="FB15" s="68">
        <v>3.7</v>
      </c>
      <c r="FC15" s="68">
        <v>4.3</v>
      </c>
      <c r="FD15" s="68">
        <v>2.1</v>
      </c>
      <c r="FE15" s="68">
        <v>2.1</v>
      </c>
      <c r="FF15" s="68">
        <v>1.8</v>
      </c>
      <c r="FG15" s="68">
        <v>1.8</v>
      </c>
      <c r="FH15" s="68">
        <v>1.8</v>
      </c>
      <c r="FI15" s="68">
        <v>3</v>
      </c>
      <c r="FJ15" s="68">
        <v>0.8</v>
      </c>
      <c r="FK15" s="68">
        <v>0.8</v>
      </c>
      <c r="FL15" s="68">
        <v>2.2000000000000002</v>
      </c>
      <c r="FM15" s="68">
        <v>2.2000000000000002</v>
      </c>
      <c r="FN15" s="68">
        <v>2.2000000000000002</v>
      </c>
      <c r="FO15" s="68">
        <v>3.7</v>
      </c>
      <c r="FP15" s="68">
        <v>1.6</v>
      </c>
      <c r="FQ15" s="68">
        <v>1.5</v>
      </c>
      <c r="FR15" s="68">
        <v>3.2</v>
      </c>
      <c r="FS15" s="68">
        <v>1.1000000000000001</v>
      </c>
      <c r="FT15" s="68">
        <v>1.1000000000000001</v>
      </c>
      <c r="FU15" s="68">
        <v>3</v>
      </c>
      <c r="FV15" s="68">
        <v>0.9</v>
      </c>
      <c r="FW15" s="68">
        <v>0.9</v>
      </c>
      <c r="FX15" s="68">
        <v>3</v>
      </c>
      <c r="FY15" s="68">
        <v>0.8</v>
      </c>
      <c r="FZ15" s="68">
        <v>0.8</v>
      </c>
      <c r="GA15" s="68">
        <v>2.7</v>
      </c>
      <c r="GB15" s="68">
        <v>0.7</v>
      </c>
      <c r="GC15" s="68">
        <v>0.7</v>
      </c>
      <c r="GD15" s="68">
        <v>2.6</v>
      </c>
      <c r="GE15" s="68">
        <v>0.6</v>
      </c>
      <c r="GF15" s="68">
        <v>0.6</v>
      </c>
      <c r="GG15" s="68">
        <v>2.5</v>
      </c>
      <c r="GH15" s="68">
        <v>0.4</v>
      </c>
      <c r="GI15" s="68">
        <v>0.4</v>
      </c>
      <c r="GJ15" s="68">
        <v>2.4</v>
      </c>
      <c r="GK15" s="68">
        <v>1.4</v>
      </c>
      <c r="GL15" s="68">
        <v>1.1000000000000001</v>
      </c>
      <c r="GM15" s="68">
        <v>3.1</v>
      </c>
      <c r="GN15" s="68">
        <v>1.5</v>
      </c>
      <c r="GO15" s="68">
        <v>1.5</v>
      </c>
      <c r="GP15" s="68">
        <v>3.4</v>
      </c>
      <c r="GQ15" s="68">
        <v>1.3</v>
      </c>
      <c r="GR15" s="68">
        <v>1.2</v>
      </c>
      <c r="GS15" s="68">
        <v>3.2</v>
      </c>
      <c r="GT15" s="68">
        <v>0.1</v>
      </c>
      <c r="GU15" s="68">
        <v>0.1</v>
      </c>
      <c r="GV15" s="68">
        <v>2</v>
      </c>
      <c r="GW15" s="68">
        <v>1.7</v>
      </c>
      <c r="GX15" s="68">
        <v>1.7</v>
      </c>
      <c r="GY15" s="68">
        <v>3.2</v>
      </c>
      <c r="GZ15" s="68">
        <v>1.2</v>
      </c>
      <c r="HA15" s="68">
        <v>1.2</v>
      </c>
      <c r="HB15" s="68">
        <v>3</v>
      </c>
      <c r="HC15" s="68">
        <v>0.8</v>
      </c>
      <c r="HD15" s="68">
        <v>0.8</v>
      </c>
      <c r="HE15" s="68">
        <v>2.5</v>
      </c>
      <c r="HF15" s="68">
        <v>1.5</v>
      </c>
      <c r="HG15" s="68">
        <v>1.5</v>
      </c>
      <c r="HH15" s="68">
        <v>3.4</v>
      </c>
      <c r="HI15" s="68">
        <v>3.6</v>
      </c>
      <c r="HJ15" s="68">
        <v>3.3</v>
      </c>
      <c r="HK15" s="68">
        <v>5.0999999999999996</v>
      </c>
      <c r="HL15" s="68">
        <v>1.2</v>
      </c>
      <c r="HM15" s="68">
        <v>1.2</v>
      </c>
      <c r="HN15" s="68">
        <v>0.7</v>
      </c>
      <c r="HO15" s="68">
        <v>0.7</v>
      </c>
      <c r="HP15" s="68">
        <v>0.6</v>
      </c>
      <c r="HQ15" s="68">
        <v>3.3</v>
      </c>
      <c r="HR15" s="68">
        <v>3.3</v>
      </c>
      <c r="HS15" s="68">
        <v>3.3</v>
      </c>
      <c r="HT15" s="68">
        <v>5.9</v>
      </c>
      <c r="HU15" s="68">
        <v>0.3</v>
      </c>
      <c r="HV15" s="68">
        <v>0.2</v>
      </c>
      <c r="HW15" s="68">
        <v>0.9</v>
      </c>
      <c r="HX15" s="68">
        <v>0.9</v>
      </c>
      <c r="HY15" s="68">
        <v>0.9</v>
      </c>
      <c r="HZ15" s="68">
        <v>0.6</v>
      </c>
      <c r="IA15" s="68">
        <v>0.9</v>
      </c>
      <c r="IB15" s="68">
        <v>0.9</v>
      </c>
      <c r="IC15" s="68">
        <v>3.9</v>
      </c>
      <c r="ID15" s="68">
        <v>1</v>
      </c>
      <c r="IE15" s="68">
        <v>1</v>
      </c>
      <c r="IF15" s="68">
        <v>4.4000000000000004</v>
      </c>
      <c r="IG15" s="68">
        <v>0.7</v>
      </c>
      <c r="IH15" s="68">
        <v>0.3</v>
      </c>
      <c r="II15" s="68">
        <v>4.2</v>
      </c>
      <c r="IJ15" s="68">
        <v>0.4</v>
      </c>
      <c r="IK15" s="68">
        <v>0.4</v>
      </c>
      <c r="IL15" s="68">
        <v>5</v>
      </c>
      <c r="IM15" s="68">
        <v>0.5</v>
      </c>
      <c r="IN15" s="68">
        <v>0.5</v>
      </c>
      <c r="IO15" s="68">
        <v>5.3</v>
      </c>
      <c r="IP15" s="68">
        <v>0.3</v>
      </c>
      <c r="IQ15" s="68">
        <v>0.3</v>
      </c>
      <c r="IR15" s="68">
        <v>4.9000000000000004</v>
      </c>
      <c r="IS15" s="68">
        <v>0.2</v>
      </c>
      <c r="IT15" s="68">
        <v>0.5</v>
      </c>
      <c r="IU15" s="68">
        <v>4.7</v>
      </c>
      <c r="IV15" s="68">
        <v>0.1</v>
      </c>
      <c r="IW15" s="68">
        <v>0.1</v>
      </c>
      <c r="IX15" s="68">
        <v>4.2</v>
      </c>
      <c r="IY15" s="68">
        <v>13.8</v>
      </c>
      <c r="IZ15" s="68">
        <v>11.7</v>
      </c>
      <c r="JA15" s="68">
        <v>22.7</v>
      </c>
      <c r="JB15" s="68">
        <v>43.1</v>
      </c>
      <c r="JC15" s="68">
        <v>67.8</v>
      </c>
      <c r="JD15" s="68">
        <v>97.3</v>
      </c>
      <c r="JE15" s="68">
        <v>127.2</v>
      </c>
      <c r="JF15" s="68">
        <v>151.76599999999999</v>
      </c>
      <c r="JG15" s="68">
        <v>156.6</v>
      </c>
      <c r="JH15" s="68">
        <v>160.5</v>
      </c>
      <c r="JI15" s="68">
        <v>159.69999999999999</v>
      </c>
      <c r="JJ15" s="68">
        <v>162.80000000000001</v>
      </c>
      <c r="JK15" s="68">
        <v>2.6</v>
      </c>
      <c r="JL15" s="68">
        <v>1.8</v>
      </c>
      <c r="JM15" s="68">
        <v>1.1000000000000001</v>
      </c>
      <c r="JN15" s="68">
        <v>0.6</v>
      </c>
      <c r="JO15" s="68">
        <v>1.3</v>
      </c>
      <c r="JP15" s="68">
        <v>0.8</v>
      </c>
      <c r="JQ15" s="68">
        <v>0.7</v>
      </c>
      <c r="JR15" s="68">
        <v>0.9</v>
      </c>
      <c r="JS15" s="68">
        <v>0.5</v>
      </c>
      <c r="JT15" s="68">
        <v>0.2</v>
      </c>
      <c r="JU15" s="69">
        <v>0.6</v>
      </c>
      <c r="JV15" s="55"/>
      <c r="JW15" s="70" t="s">
        <v>39</v>
      </c>
      <c r="JX15" s="15"/>
      <c r="JY15" s="71" t="s">
        <v>37</v>
      </c>
      <c r="JZ15" s="67"/>
    </row>
    <row r="16" spans="1:286" s="16" customFormat="1" ht="35.1" customHeight="1">
      <c r="A16" s="211"/>
      <c r="B16" s="75"/>
      <c r="C16" s="76" t="s">
        <v>40</v>
      </c>
      <c r="D16" s="77" t="s">
        <v>41</v>
      </c>
      <c r="E16" s="78"/>
      <c r="F16" s="19"/>
      <c r="G16" s="79">
        <v>6573.6</v>
      </c>
      <c r="H16" s="79">
        <v>6579</v>
      </c>
      <c r="I16" s="79">
        <v>6246.4</v>
      </c>
      <c r="J16" s="79">
        <v>6918.7</v>
      </c>
      <c r="K16" s="79">
        <v>6934.8</v>
      </c>
      <c r="L16" s="79">
        <v>7210.8</v>
      </c>
      <c r="M16" s="79">
        <v>5640.3</v>
      </c>
      <c r="N16" s="79">
        <v>5468.5</v>
      </c>
      <c r="O16" s="79">
        <v>5426.6</v>
      </c>
      <c r="P16" s="79">
        <v>5598.3</v>
      </c>
      <c r="Q16" s="79">
        <v>6030.4</v>
      </c>
      <c r="R16" s="79">
        <v>5953.1</v>
      </c>
      <c r="S16" s="79">
        <v>5876.5</v>
      </c>
      <c r="T16" s="79">
        <v>5427.5</v>
      </c>
      <c r="U16" s="79">
        <v>5069.3</v>
      </c>
      <c r="V16" s="79">
        <v>6204.6</v>
      </c>
      <c r="W16" s="79">
        <v>6714.2</v>
      </c>
      <c r="X16" s="79">
        <v>6522.7</v>
      </c>
      <c r="Y16" s="79">
        <v>6278.9</v>
      </c>
      <c r="Z16" s="79">
        <v>5578.6</v>
      </c>
      <c r="AA16" s="79">
        <v>5498.3</v>
      </c>
      <c r="AB16" s="79">
        <v>5570.4</v>
      </c>
      <c r="AC16" s="79">
        <v>5540.4</v>
      </c>
      <c r="AD16" s="79">
        <v>5343.5</v>
      </c>
      <c r="AE16" s="79">
        <v>5429.4</v>
      </c>
      <c r="AF16" s="79">
        <v>4968.1000000000004</v>
      </c>
      <c r="AG16" s="79">
        <v>5086.1000000000004</v>
      </c>
      <c r="AH16" s="79">
        <v>4626.3999999999996</v>
      </c>
      <c r="AI16" s="79">
        <v>4703.3</v>
      </c>
      <c r="AJ16" s="79">
        <v>4344.5</v>
      </c>
      <c r="AK16" s="79">
        <v>4679.6000000000004</v>
      </c>
      <c r="AL16" s="79">
        <v>4521.1000000000004</v>
      </c>
      <c r="AM16" s="79">
        <v>4777</v>
      </c>
      <c r="AN16" s="79">
        <v>4811.1000000000004</v>
      </c>
      <c r="AO16" s="79">
        <v>4865.5</v>
      </c>
      <c r="AP16" s="79">
        <v>4743.8999999999996</v>
      </c>
      <c r="AQ16" s="79">
        <v>4889.7</v>
      </c>
      <c r="AR16" s="79">
        <v>4643.2</v>
      </c>
      <c r="AS16" s="79">
        <v>4663.6000000000004</v>
      </c>
      <c r="AT16" s="79">
        <v>4449</v>
      </c>
      <c r="AU16" s="79">
        <v>4404</v>
      </c>
      <c r="AV16" s="79">
        <v>4479.5</v>
      </c>
      <c r="AW16" s="79">
        <v>4495.7</v>
      </c>
      <c r="AX16" s="79">
        <v>4371.3</v>
      </c>
      <c r="AY16" s="79">
        <v>4182.5</v>
      </c>
      <c r="AZ16" s="79">
        <v>4211.1000000000004</v>
      </c>
      <c r="BA16" s="79">
        <v>3904.8</v>
      </c>
      <c r="BB16" s="79">
        <v>4244.3999999999996</v>
      </c>
      <c r="BC16" s="79">
        <v>4851.3</v>
      </c>
      <c r="BD16" s="79">
        <v>4883.7</v>
      </c>
      <c r="BE16" s="79">
        <v>4122.3999999999996</v>
      </c>
      <c r="BF16" s="79">
        <v>4675.6000000000004</v>
      </c>
      <c r="BG16" s="79">
        <v>4405.2</v>
      </c>
      <c r="BH16" s="79">
        <v>3823.2</v>
      </c>
      <c r="BI16" s="79">
        <v>4015.2</v>
      </c>
      <c r="BJ16" s="79">
        <v>4059.6</v>
      </c>
      <c r="BK16" s="79">
        <v>3834.2</v>
      </c>
      <c r="BL16" s="79">
        <v>4063.9</v>
      </c>
      <c r="BM16" s="79">
        <v>4473.6000000000004</v>
      </c>
      <c r="BN16" s="79">
        <v>4724.3999999999996</v>
      </c>
      <c r="BO16" s="79">
        <v>4823.1000000000004</v>
      </c>
      <c r="BP16" s="79">
        <v>4530.7</v>
      </c>
      <c r="BQ16" s="79">
        <v>5277.3779999999997</v>
      </c>
      <c r="BR16" s="79">
        <v>5436.2</v>
      </c>
      <c r="BS16" s="79">
        <f>5677.912+18.045</f>
        <v>5695.9570000000003</v>
      </c>
      <c r="BT16" s="79">
        <v>5775.8</v>
      </c>
      <c r="BU16" s="79">
        <v>4940.3999999999996</v>
      </c>
      <c r="BV16" s="79">
        <v>5102</v>
      </c>
      <c r="BW16" s="79">
        <v>4947.1000000000004</v>
      </c>
      <c r="BX16" s="79">
        <v>4694</v>
      </c>
      <c r="BY16" s="79">
        <v>4986.7</v>
      </c>
      <c r="BZ16" s="79">
        <v>5396.4</v>
      </c>
      <c r="CA16" s="79">
        <v>5892.1</v>
      </c>
      <c r="CB16" s="79">
        <v>5709.6</v>
      </c>
      <c r="CC16" s="79">
        <v>5828.6</v>
      </c>
      <c r="CD16" s="79">
        <v>5606.2</v>
      </c>
      <c r="CE16" s="79">
        <v>5798.21</v>
      </c>
      <c r="CF16" s="79">
        <v>5365.8</v>
      </c>
      <c r="CG16" s="79">
        <v>5619</v>
      </c>
      <c r="CH16" s="79">
        <v>5159.2870000000003</v>
      </c>
      <c r="CI16" s="79">
        <v>4594.2</v>
      </c>
      <c r="CJ16" s="79">
        <v>4292</v>
      </c>
      <c r="CK16" s="79">
        <v>4175.3</v>
      </c>
      <c r="CL16" s="79">
        <v>4277.3999999999996</v>
      </c>
      <c r="CM16" s="79">
        <v>4221.2569999999996</v>
      </c>
      <c r="CN16" s="79">
        <v>4067.3</v>
      </c>
      <c r="CO16" s="79">
        <v>3266.3</v>
      </c>
      <c r="CP16" s="79">
        <v>3587.1</v>
      </c>
      <c r="CQ16" s="79">
        <v>3466.2</v>
      </c>
      <c r="CR16" s="79">
        <v>3478.8</v>
      </c>
      <c r="CS16" s="79">
        <v>3554.7</v>
      </c>
      <c r="CT16" s="79">
        <v>3444.8</v>
      </c>
      <c r="CU16" s="79">
        <v>3512.6</v>
      </c>
      <c r="CV16" s="79">
        <v>3007.7</v>
      </c>
      <c r="CW16" s="79">
        <v>2955</v>
      </c>
      <c r="CX16" s="79">
        <v>2888.2</v>
      </c>
      <c r="CY16" s="79">
        <v>2602.6</v>
      </c>
      <c r="CZ16" s="79">
        <v>2225.1</v>
      </c>
      <c r="DA16" s="79">
        <v>2541.8000000000002</v>
      </c>
      <c r="DB16" s="79">
        <v>2592.2000000000003</v>
      </c>
      <c r="DC16" s="79">
        <v>2199.6999999999998</v>
      </c>
      <c r="DD16" s="79">
        <v>2118.4</v>
      </c>
      <c r="DE16" s="79">
        <v>2122.8999999999996</v>
      </c>
      <c r="DF16" s="79">
        <v>2095.8799999999997</v>
      </c>
      <c r="DG16" s="79">
        <v>2331.6229999999996</v>
      </c>
      <c r="DH16" s="79">
        <v>2705</v>
      </c>
      <c r="DI16" s="79">
        <v>2916.6</v>
      </c>
      <c r="DJ16" s="79">
        <v>3383.4</v>
      </c>
      <c r="DK16" s="79">
        <v>3609.2000000000003</v>
      </c>
      <c r="DL16" s="79">
        <v>3636.9</v>
      </c>
      <c r="DM16" s="79">
        <v>3832.1</v>
      </c>
      <c r="DN16" s="79">
        <v>4214.7</v>
      </c>
      <c r="DO16" s="79">
        <v>4401.3999999999996</v>
      </c>
      <c r="DP16" s="79">
        <v>4339.7</v>
      </c>
      <c r="DQ16" s="79">
        <v>3692.9</v>
      </c>
      <c r="DR16" s="79">
        <v>4044.5</v>
      </c>
      <c r="DS16" s="79">
        <v>3841.5</v>
      </c>
      <c r="DT16" s="79">
        <v>3652.1</v>
      </c>
      <c r="DU16" s="79">
        <v>4142.3999999999996</v>
      </c>
      <c r="DV16" s="79">
        <v>4372.2</v>
      </c>
      <c r="DW16" s="79">
        <v>4205.3</v>
      </c>
      <c r="DX16" s="79">
        <v>4737</v>
      </c>
      <c r="DY16" s="79">
        <v>4080.2</v>
      </c>
      <c r="DZ16" s="79">
        <v>4217.8</v>
      </c>
      <c r="EA16" s="79">
        <v>4147.8999999999996</v>
      </c>
      <c r="EB16" s="79">
        <v>4043</v>
      </c>
      <c r="EC16" s="79">
        <v>3581.2</v>
      </c>
      <c r="ED16" s="79">
        <v>3368.1</v>
      </c>
      <c r="EE16" s="79">
        <v>3798</v>
      </c>
      <c r="EF16" s="79">
        <v>3642.5</v>
      </c>
      <c r="EG16" s="79">
        <v>4320.5</v>
      </c>
      <c r="EH16" s="79">
        <v>4230.6000000000004</v>
      </c>
      <c r="EI16" s="79">
        <v>4007.6</v>
      </c>
      <c r="EJ16" s="79">
        <v>3547.5</v>
      </c>
      <c r="EK16" s="79">
        <v>3153.3</v>
      </c>
      <c r="EL16" s="79">
        <v>2427.8000000000002</v>
      </c>
      <c r="EM16" s="79">
        <v>2555.1</v>
      </c>
      <c r="EN16" s="79">
        <v>2402.9</v>
      </c>
      <c r="EO16" s="79">
        <v>1959.4</v>
      </c>
      <c r="EP16" s="79">
        <v>1764.7</v>
      </c>
      <c r="EQ16" s="79">
        <v>1889.9</v>
      </c>
      <c r="ER16" s="79">
        <v>2519.4</v>
      </c>
      <c r="ES16" s="79">
        <v>2580.8000000000002</v>
      </c>
      <c r="ET16" s="79">
        <v>2368.6999999999998</v>
      </c>
      <c r="EU16" s="79">
        <v>1994</v>
      </c>
      <c r="EV16" s="79">
        <v>2243.1</v>
      </c>
      <c r="EW16" s="79">
        <v>2762.6</v>
      </c>
      <c r="EX16" s="79">
        <v>3472.6</v>
      </c>
      <c r="EY16" s="79">
        <v>3617.8</v>
      </c>
      <c r="EZ16" s="79">
        <v>3357.5</v>
      </c>
      <c r="FA16" s="79">
        <v>2969.2</v>
      </c>
      <c r="FB16" s="79">
        <v>2468</v>
      </c>
      <c r="FC16" s="79">
        <v>2401.6999999999998</v>
      </c>
      <c r="FD16" s="79">
        <v>2466.1</v>
      </c>
      <c r="FE16" s="79">
        <v>3289.9</v>
      </c>
      <c r="FF16" s="79">
        <v>3581.4</v>
      </c>
      <c r="FG16" s="79">
        <v>3786.7</v>
      </c>
      <c r="FH16" s="79">
        <v>3920.9</v>
      </c>
      <c r="FI16" s="79">
        <v>4164.7</v>
      </c>
      <c r="FJ16" s="79">
        <v>3804.3</v>
      </c>
      <c r="FK16" s="79">
        <v>4055.7</v>
      </c>
      <c r="FL16" s="79">
        <v>3747.4</v>
      </c>
      <c r="FM16" s="79">
        <v>3476.9</v>
      </c>
      <c r="FN16" s="79">
        <v>3499.3</v>
      </c>
      <c r="FO16" s="79">
        <v>3640.4</v>
      </c>
      <c r="FP16" s="79">
        <v>3796.1</v>
      </c>
      <c r="FQ16" s="79">
        <v>3547.4</v>
      </c>
      <c r="FR16" s="79">
        <v>3560.3</v>
      </c>
      <c r="FS16" s="79">
        <v>3423</v>
      </c>
      <c r="FT16" s="79">
        <v>3462.6</v>
      </c>
      <c r="FU16" s="79">
        <v>3386.8</v>
      </c>
      <c r="FV16" s="79">
        <v>3413.6</v>
      </c>
      <c r="FW16" s="79">
        <v>3280.1</v>
      </c>
      <c r="FX16" s="79">
        <v>2957.8</v>
      </c>
      <c r="FY16" s="79">
        <v>2776.1</v>
      </c>
      <c r="FZ16" s="79">
        <v>2709.8</v>
      </c>
      <c r="GA16" s="79">
        <v>2641.2</v>
      </c>
      <c r="GB16" s="79">
        <v>2541.5</v>
      </c>
      <c r="GC16" s="79">
        <v>2355.6999999999998</v>
      </c>
      <c r="GD16" s="79">
        <v>2253.1999999999998</v>
      </c>
      <c r="GE16" s="79">
        <v>2317.1999999999998</v>
      </c>
      <c r="GF16" s="79">
        <v>2272.3000000000002</v>
      </c>
      <c r="GG16" s="79">
        <v>2392.4</v>
      </c>
      <c r="GH16" s="79">
        <v>2325.8000000000002</v>
      </c>
      <c r="GI16" s="79">
        <v>2333.4</v>
      </c>
      <c r="GJ16" s="79">
        <v>2227.6999999999998</v>
      </c>
      <c r="GK16" s="79">
        <v>2166.5</v>
      </c>
      <c r="GL16" s="79">
        <v>2182.1</v>
      </c>
      <c r="GM16" s="79">
        <v>2156.6</v>
      </c>
      <c r="GN16" s="79">
        <v>2341.6999999999998</v>
      </c>
      <c r="GO16" s="79">
        <v>2314.6999999999998</v>
      </c>
      <c r="GP16" s="79">
        <v>2402.6999999999998</v>
      </c>
      <c r="GQ16" s="79">
        <v>2437.6999999999998</v>
      </c>
      <c r="GR16" s="79">
        <v>2170.9</v>
      </c>
      <c r="GS16" s="79">
        <v>2368.5</v>
      </c>
      <c r="GT16" s="79">
        <v>2384.6999999999998</v>
      </c>
      <c r="GU16" s="79">
        <v>2419.6999999999998</v>
      </c>
      <c r="GV16" s="79">
        <v>2214.6</v>
      </c>
      <c r="GW16" s="79">
        <v>1940.9</v>
      </c>
      <c r="GX16" s="79">
        <v>1890.2</v>
      </c>
      <c r="GY16" s="79">
        <v>1964.2</v>
      </c>
      <c r="GZ16" s="79">
        <v>2327.1999999999998</v>
      </c>
      <c r="HA16" s="79">
        <v>2230.4</v>
      </c>
      <c r="HB16" s="79">
        <v>2344.6</v>
      </c>
      <c r="HC16" s="79">
        <v>2080.8000000000002</v>
      </c>
      <c r="HD16" s="79">
        <v>2018.8</v>
      </c>
      <c r="HE16" s="79">
        <v>1987.3</v>
      </c>
      <c r="HF16" s="79">
        <v>2044.6</v>
      </c>
      <c r="HG16" s="79">
        <v>2002.9</v>
      </c>
      <c r="HH16" s="79">
        <v>2021.4</v>
      </c>
      <c r="HI16" s="79">
        <v>2145.1999999999998</v>
      </c>
      <c r="HJ16" s="79">
        <v>2100</v>
      </c>
      <c r="HK16" s="79">
        <v>1392.5</v>
      </c>
      <c r="HL16" s="79">
        <v>1439.3</v>
      </c>
      <c r="HM16" s="79">
        <v>1631.1</v>
      </c>
      <c r="HN16" s="79">
        <v>1499.7</v>
      </c>
      <c r="HO16" s="79">
        <v>1637.6</v>
      </c>
      <c r="HP16" s="79">
        <v>1500</v>
      </c>
      <c r="HQ16" s="79">
        <v>1457.7</v>
      </c>
      <c r="HR16" s="79">
        <v>1721.3</v>
      </c>
      <c r="HS16" s="79">
        <v>2238.5</v>
      </c>
      <c r="HT16" s="79">
        <v>2328.5</v>
      </c>
      <c r="HU16" s="79">
        <v>1766.9</v>
      </c>
      <c r="HV16" s="79">
        <v>1558.6</v>
      </c>
      <c r="HW16" s="79">
        <v>1658.1</v>
      </c>
      <c r="HX16" s="79">
        <v>1490.6</v>
      </c>
      <c r="HY16" s="79">
        <v>1562.2</v>
      </c>
      <c r="HZ16" s="79">
        <v>1491.9</v>
      </c>
      <c r="IA16" s="79">
        <v>1326.1</v>
      </c>
      <c r="IB16" s="79">
        <v>1011.5</v>
      </c>
      <c r="IC16" s="79">
        <v>1201.5</v>
      </c>
      <c r="ID16" s="79">
        <v>1689</v>
      </c>
      <c r="IE16" s="79">
        <v>1698.9</v>
      </c>
      <c r="IF16" s="79">
        <v>1571.2</v>
      </c>
      <c r="IG16" s="79">
        <v>1823.1</v>
      </c>
      <c r="IH16" s="79">
        <v>1897</v>
      </c>
      <c r="II16" s="79">
        <v>1961.9</v>
      </c>
      <c r="IJ16" s="79">
        <v>1984</v>
      </c>
      <c r="IK16" s="79">
        <v>1999.7</v>
      </c>
      <c r="IL16" s="79">
        <v>1991</v>
      </c>
      <c r="IM16" s="79">
        <v>1990.2</v>
      </c>
      <c r="IN16" s="79">
        <v>2033.2</v>
      </c>
      <c r="IO16" s="79">
        <v>1979.2</v>
      </c>
      <c r="IP16" s="79">
        <v>2121.6999999999998</v>
      </c>
      <c r="IQ16" s="79">
        <v>2109.6999999999998</v>
      </c>
      <c r="IR16" s="79">
        <v>2121.1</v>
      </c>
      <c r="IS16" s="79">
        <v>2119.1999999999998</v>
      </c>
      <c r="IT16" s="79">
        <v>2038.2</v>
      </c>
      <c r="IU16" s="79">
        <v>2062.9</v>
      </c>
      <c r="IV16" s="79">
        <v>2228.1</v>
      </c>
      <c r="IW16" s="79">
        <v>2226.6</v>
      </c>
      <c r="IX16" s="79">
        <v>2182.3000000000002</v>
      </c>
      <c r="IY16" s="79">
        <v>6573.6</v>
      </c>
      <c r="IZ16" s="79">
        <v>5876.5</v>
      </c>
      <c r="JA16" s="79">
        <v>5429.4</v>
      </c>
      <c r="JB16" s="79">
        <v>4889.7</v>
      </c>
      <c r="JC16" s="79">
        <v>4851.3</v>
      </c>
      <c r="JD16" s="79">
        <v>4823.1000000000004</v>
      </c>
      <c r="JE16" s="79">
        <v>5892.1</v>
      </c>
      <c r="JF16" s="79">
        <v>4221.2569999999996</v>
      </c>
      <c r="JG16" s="79">
        <v>2602.6</v>
      </c>
      <c r="JH16" s="79">
        <v>3609.2000000000003</v>
      </c>
      <c r="JI16" s="79">
        <v>4205.3</v>
      </c>
      <c r="JJ16" s="79">
        <v>4007.6</v>
      </c>
      <c r="JK16" s="79">
        <v>1994</v>
      </c>
      <c r="JL16" s="79">
        <v>3786.7</v>
      </c>
      <c r="JM16" s="79">
        <v>3423</v>
      </c>
      <c r="JN16" s="79">
        <v>2317.1999999999998</v>
      </c>
      <c r="JO16" s="79">
        <v>2437.6999999999998</v>
      </c>
      <c r="JP16" s="79">
        <v>2080.8000000000002</v>
      </c>
      <c r="JQ16" s="79">
        <v>1637.6</v>
      </c>
      <c r="JR16" s="79">
        <v>1326.1</v>
      </c>
      <c r="JS16" s="79">
        <v>1990.2</v>
      </c>
      <c r="JT16" s="79">
        <v>1789</v>
      </c>
      <c r="JU16" s="44">
        <v>1176.8</v>
      </c>
      <c r="JV16" s="25"/>
      <c r="JW16" s="22" t="s">
        <v>42</v>
      </c>
      <c r="JX16" s="61"/>
      <c r="JY16" s="80" t="s">
        <v>40</v>
      </c>
      <c r="JZ16" s="19"/>
    </row>
    <row r="17" spans="1:286" s="16" customFormat="1" ht="35.1" customHeight="1">
      <c r="A17" s="211"/>
      <c r="B17" s="63"/>
      <c r="C17" s="64" t="s">
        <v>43</v>
      </c>
      <c r="D17" s="65" t="s">
        <v>44</v>
      </c>
      <c r="E17" s="66"/>
      <c r="F17" s="67"/>
      <c r="G17" s="68">
        <v>2791</v>
      </c>
      <c r="H17" s="68">
        <v>2829.4</v>
      </c>
      <c r="I17" s="68">
        <v>3003</v>
      </c>
      <c r="J17" s="68">
        <v>3136.1</v>
      </c>
      <c r="K17" s="68">
        <v>3213.9</v>
      </c>
      <c r="L17" s="68">
        <v>3446</v>
      </c>
      <c r="M17" s="68">
        <v>3176.8</v>
      </c>
      <c r="N17" s="68">
        <v>3155.3</v>
      </c>
      <c r="O17" s="68">
        <v>3338.3</v>
      </c>
      <c r="P17" s="68">
        <v>3494.1</v>
      </c>
      <c r="Q17" s="68">
        <v>3272.2</v>
      </c>
      <c r="R17" s="68">
        <v>3384.1</v>
      </c>
      <c r="S17" s="68">
        <v>3512.3</v>
      </c>
      <c r="T17" s="68">
        <v>3633.4</v>
      </c>
      <c r="U17" s="68">
        <v>4224.2</v>
      </c>
      <c r="V17" s="68">
        <v>3251.7</v>
      </c>
      <c r="W17" s="68">
        <v>2716.4</v>
      </c>
      <c r="X17" s="68">
        <v>2892.8</v>
      </c>
      <c r="Y17" s="68">
        <v>3009.8</v>
      </c>
      <c r="Z17" s="68">
        <v>3073</v>
      </c>
      <c r="AA17" s="68">
        <v>3145</v>
      </c>
      <c r="AB17" s="68">
        <v>3220.8</v>
      </c>
      <c r="AC17" s="68">
        <v>3351.1</v>
      </c>
      <c r="AD17" s="68">
        <v>3509.6</v>
      </c>
      <c r="AE17" s="68">
        <v>3580.4</v>
      </c>
      <c r="AF17" s="68">
        <v>3535.6</v>
      </c>
      <c r="AG17" s="68">
        <v>3576.8</v>
      </c>
      <c r="AH17" s="68">
        <v>3661.9</v>
      </c>
      <c r="AI17" s="68">
        <v>3981.6</v>
      </c>
      <c r="AJ17" s="68">
        <v>4023.7</v>
      </c>
      <c r="AK17" s="68">
        <v>3994.9</v>
      </c>
      <c r="AL17" s="68">
        <v>4228.3999999999996</v>
      </c>
      <c r="AM17" s="68">
        <v>4256.2</v>
      </c>
      <c r="AN17" s="68">
        <v>4576.8999999999996</v>
      </c>
      <c r="AO17" s="68">
        <v>4633.3999999999996</v>
      </c>
      <c r="AP17" s="68">
        <v>4878.8</v>
      </c>
      <c r="AQ17" s="68">
        <v>4640.3999999999996</v>
      </c>
      <c r="AR17" s="68">
        <v>4532.7</v>
      </c>
      <c r="AS17" s="68">
        <v>4483.5</v>
      </c>
      <c r="AT17" s="68">
        <v>4237.1000000000004</v>
      </c>
      <c r="AU17" s="68">
        <v>4276.3</v>
      </c>
      <c r="AV17" s="68">
        <v>4297.3999999999996</v>
      </c>
      <c r="AW17" s="68">
        <v>4389.7</v>
      </c>
      <c r="AX17" s="68">
        <v>4578</v>
      </c>
      <c r="AY17" s="68">
        <v>4631.3</v>
      </c>
      <c r="AZ17" s="68">
        <v>4744.5</v>
      </c>
      <c r="BA17" s="68">
        <v>5063</v>
      </c>
      <c r="BB17" s="68">
        <v>5038.2</v>
      </c>
      <c r="BC17" s="68">
        <v>5020.3</v>
      </c>
      <c r="BD17" s="68">
        <v>4844.3999999999996</v>
      </c>
      <c r="BE17" s="68">
        <v>5117</v>
      </c>
      <c r="BF17" s="68">
        <v>4929.6000000000004</v>
      </c>
      <c r="BG17" s="68">
        <v>5248.2</v>
      </c>
      <c r="BH17" s="68">
        <v>5712.7</v>
      </c>
      <c r="BI17" s="68">
        <v>5755.2</v>
      </c>
      <c r="BJ17" s="68">
        <v>5830.6</v>
      </c>
      <c r="BK17" s="68">
        <v>6271.4</v>
      </c>
      <c r="BL17" s="68">
        <v>6080</v>
      </c>
      <c r="BM17" s="68">
        <v>5969.7</v>
      </c>
      <c r="BN17" s="68">
        <v>5921.3</v>
      </c>
      <c r="BO17" s="68">
        <v>5829.6</v>
      </c>
      <c r="BP17" s="68">
        <v>6105.98</v>
      </c>
      <c r="BQ17" s="68">
        <v>5979.2749999999996</v>
      </c>
      <c r="BR17" s="68">
        <v>5909</v>
      </c>
      <c r="BS17" s="68">
        <v>5838.62</v>
      </c>
      <c r="BT17" s="68">
        <v>5626.9</v>
      </c>
      <c r="BU17" s="68">
        <v>5613</v>
      </c>
      <c r="BV17" s="68">
        <v>5376.3</v>
      </c>
      <c r="BW17" s="68">
        <v>5486.5</v>
      </c>
      <c r="BX17" s="68">
        <v>5667.8</v>
      </c>
      <c r="BY17" s="68">
        <v>5430.8</v>
      </c>
      <c r="BZ17" s="68">
        <v>5038.1000000000004</v>
      </c>
      <c r="CA17" s="68">
        <v>4828</v>
      </c>
      <c r="CB17" s="68">
        <v>4992.3999999999996</v>
      </c>
      <c r="CC17" s="68">
        <v>4862</v>
      </c>
      <c r="CD17" s="68">
        <v>5184</v>
      </c>
      <c r="CE17" s="68">
        <v>5251.7370000000001</v>
      </c>
      <c r="CF17" s="68">
        <v>5525.6</v>
      </c>
      <c r="CG17" s="68">
        <v>5208.8</v>
      </c>
      <c r="CH17" s="68">
        <v>4911.7470000000003</v>
      </c>
      <c r="CI17" s="68">
        <v>5202.1000000000004</v>
      </c>
      <c r="CJ17" s="68">
        <v>5340.3</v>
      </c>
      <c r="CK17" s="68">
        <v>5330</v>
      </c>
      <c r="CL17" s="68">
        <v>5226.6000000000004</v>
      </c>
      <c r="CM17" s="68">
        <v>5002.5429999999997</v>
      </c>
      <c r="CN17" s="68">
        <v>5277.8</v>
      </c>
      <c r="CO17" s="68">
        <v>5095.6000000000004</v>
      </c>
      <c r="CP17" s="68">
        <v>4744</v>
      </c>
      <c r="CQ17" s="68">
        <v>4863.3999999999996</v>
      </c>
      <c r="CR17" s="68">
        <v>4218</v>
      </c>
      <c r="CS17" s="68">
        <v>4021.9</v>
      </c>
      <c r="CT17" s="68">
        <v>3922</v>
      </c>
      <c r="CU17" s="68">
        <v>4107.6000000000004</v>
      </c>
      <c r="CV17" s="68">
        <v>3809.6</v>
      </c>
      <c r="CW17" s="68">
        <v>3652.3</v>
      </c>
      <c r="CX17" s="68">
        <v>3365.9</v>
      </c>
      <c r="CY17" s="68">
        <v>2976.3</v>
      </c>
      <c r="CZ17" s="68">
        <v>3179.9</v>
      </c>
      <c r="DA17" s="68">
        <v>3355</v>
      </c>
      <c r="DB17" s="68">
        <v>3221.1</v>
      </c>
      <c r="DC17" s="68">
        <v>3526.8</v>
      </c>
      <c r="DD17" s="68">
        <v>3375.4</v>
      </c>
      <c r="DE17" s="68">
        <v>3373.1</v>
      </c>
      <c r="DF17" s="68">
        <v>3949.7069999999999</v>
      </c>
      <c r="DG17" s="68">
        <v>4435.0940000000001</v>
      </c>
      <c r="DH17" s="68">
        <v>4488.5</v>
      </c>
      <c r="DI17" s="68">
        <v>4483.6000000000004</v>
      </c>
      <c r="DJ17" s="68">
        <v>4343.6000000000004</v>
      </c>
      <c r="DK17" s="68">
        <v>4374.3999999999996</v>
      </c>
      <c r="DL17" s="68">
        <v>4551.1000000000004</v>
      </c>
      <c r="DM17" s="68">
        <v>4482.8</v>
      </c>
      <c r="DN17" s="68">
        <v>4248.1000000000004</v>
      </c>
      <c r="DO17" s="68">
        <v>4328.6000000000004</v>
      </c>
      <c r="DP17" s="68">
        <v>4392.6000000000004</v>
      </c>
      <c r="DQ17" s="68">
        <v>4383.8999999999996</v>
      </c>
      <c r="DR17" s="68">
        <v>4195.1000000000004</v>
      </c>
      <c r="DS17" s="68">
        <v>4403.8999999999996</v>
      </c>
      <c r="DT17" s="68">
        <v>4771.7</v>
      </c>
      <c r="DU17" s="68">
        <v>4687.3999999999996</v>
      </c>
      <c r="DV17" s="68">
        <v>4744.6000000000004</v>
      </c>
      <c r="DW17" s="68">
        <v>4891.5</v>
      </c>
      <c r="DX17" s="68">
        <v>4184.3</v>
      </c>
      <c r="DY17" s="68">
        <v>4307.1000000000004</v>
      </c>
      <c r="DZ17" s="68">
        <v>4112.7</v>
      </c>
      <c r="EA17" s="68">
        <v>4153.6000000000004</v>
      </c>
      <c r="EB17" s="68">
        <v>4089.4</v>
      </c>
      <c r="EC17" s="68">
        <v>4151.2</v>
      </c>
      <c r="ED17" s="68">
        <v>4532.7</v>
      </c>
      <c r="EE17" s="68">
        <v>4449.1000000000004</v>
      </c>
      <c r="EF17" s="68">
        <v>4635.5</v>
      </c>
      <c r="EG17" s="68">
        <v>3830.1</v>
      </c>
      <c r="EH17" s="68">
        <v>3895.8</v>
      </c>
      <c r="EI17" s="68">
        <v>4116.7</v>
      </c>
      <c r="EJ17" s="68">
        <v>4292</v>
      </c>
      <c r="EK17" s="68">
        <v>4561.6000000000004</v>
      </c>
      <c r="EL17" s="68">
        <v>5148.2</v>
      </c>
      <c r="EM17" s="68">
        <v>4961.1000000000004</v>
      </c>
      <c r="EN17" s="68">
        <v>4906.7</v>
      </c>
      <c r="EO17" s="68">
        <v>4939.3999999999996</v>
      </c>
      <c r="EP17" s="68">
        <v>5019.5</v>
      </c>
      <c r="EQ17" s="68">
        <v>4886.8999999999996</v>
      </c>
      <c r="ER17" s="68">
        <v>4011</v>
      </c>
      <c r="ES17" s="68">
        <v>3773.8</v>
      </c>
      <c r="ET17" s="68">
        <v>3874.9</v>
      </c>
      <c r="EU17" s="68">
        <v>4073.7</v>
      </c>
      <c r="EV17" s="68">
        <v>3628.6</v>
      </c>
      <c r="EW17" s="68">
        <v>3277.5</v>
      </c>
      <c r="EX17" s="68">
        <v>2503.9</v>
      </c>
      <c r="EY17" s="68">
        <v>2258.5</v>
      </c>
      <c r="EZ17" s="68">
        <v>2261.8000000000002</v>
      </c>
      <c r="FA17" s="68">
        <v>2180.6999999999998</v>
      </c>
      <c r="FB17" s="68">
        <v>2310.8000000000002</v>
      </c>
      <c r="FC17" s="68">
        <v>2301.5</v>
      </c>
      <c r="FD17" s="68">
        <v>1866.8</v>
      </c>
      <c r="FE17" s="68">
        <v>2162</v>
      </c>
      <c r="FF17" s="68">
        <v>1757.1</v>
      </c>
      <c r="FG17" s="68">
        <v>1558.7</v>
      </c>
      <c r="FH17" s="68">
        <v>1495.9</v>
      </c>
      <c r="FI17" s="68">
        <v>1283</v>
      </c>
      <c r="FJ17" s="68">
        <v>1456.2</v>
      </c>
      <c r="FK17" s="68">
        <v>1148.9000000000001</v>
      </c>
      <c r="FL17" s="68">
        <v>1328.5</v>
      </c>
      <c r="FM17" s="68">
        <v>1425.4</v>
      </c>
      <c r="FN17" s="68">
        <v>1406.7</v>
      </c>
      <c r="FO17" s="68">
        <v>1292.3</v>
      </c>
      <c r="FP17" s="68">
        <v>1188.0999999999999</v>
      </c>
      <c r="FQ17" s="68">
        <v>1483.7</v>
      </c>
      <c r="FR17" s="68">
        <v>1216.5</v>
      </c>
      <c r="FS17" s="68">
        <v>1341.2</v>
      </c>
      <c r="FT17" s="68">
        <v>1273.9000000000001</v>
      </c>
      <c r="FU17" s="68">
        <v>1086.5999999999999</v>
      </c>
      <c r="FV17" s="68">
        <v>1014.9</v>
      </c>
      <c r="FW17" s="68">
        <v>1074.9000000000001</v>
      </c>
      <c r="FX17" s="68">
        <v>1126.2</v>
      </c>
      <c r="FY17" s="68">
        <v>1040.2</v>
      </c>
      <c r="FZ17" s="68">
        <v>1136.7</v>
      </c>
      <c r="GA17" s="68">
        <v>1169.5</v>
      </c>
      <c r="GB17" s="68">
        <v>1282.8</v>
      </c>
      <c r="GC17" s="68">
        <v>1364.1</v>
      </c>
      <c r="GD17" s="68">
        <v>1480.9</v>
      </c>
      <c r="GE17" s="68">
        <v>1394.3</v>
      </c>
      <c r="GF17" s="68">
        <v>1496.6</v>
      </c>
      <c r="GG17" s="68">
        <v>1538.1</v>
      </c>
      <c r="GH17" s="68">
        <v>1653</v>
      </c>
      <c r="GI17" s="68">
        <v>1657.6</v>
      </c>
      <c r="GJ17" s="68">
        <v>1743.1</v>
      </c>
      <c r="GK17" s="68">
        <v>1507.6</v>
      </c>
      <c r="GL17" s="68">
        <v>1464.3</v>
      </c>
      <c r="GM17" s="68">
        <v>1612.4</v>
      </c>
      <c r="GN17" s="68">
        <v>1426.7</v>
      </c>
      <c r="GO17" s="68">
        <v>1463.8</v>
      </c>
      <c r="GP17" s="68">
        <v>1385</v>
      </c>
      <c r="GQ17" s="68">
        <v>1295</v>
      </c>
      <c r="GR17" s="68">
        <v>1553.6</v>
      </c>
      <c r="GS17" s="68">
        <v>1368.12</v>
      </c>
      <c r="GT17" s="68">
        <v>1322.3</v>
      </c>
      <c r="GU17" s="68">
        <v>1255.4000000000001</v>
      </c>
      <c r="GV17" s="68">
        <v>1385.4</v>
      </c>
      <c r="GW17" s="68">
        <v>1468.7</v>
      </c>
      <c r="GX17" s="68">
        <v>1473.6</v>
      </c>
      <c r="GY17" s="68">
        <v>1467.4</v>
      </c>
      <c r="GZ17" s="68">
        <v>1234.2</v>
      </c>
      <c r="HA17" s="68">
        <v>1275.8</v>
      </c>
      <c r="HB17" s="68">
        <v>1340.1</v>
      </c>
      <c r="HC17" s="68">
        <v>1601.1</v>
      </c>
      <c r="HD17" s="68">
        <v>1805.2</v>
      </c>
      <c r="HE17" s="68">
        <v>1833.9</v>
      </c>
      <c r="HF17" s="68">
        <v>1638</v>
      </c>
      <c r="HG17" s="68">
        <v>1644.2</v>
      </c>
      <c r="HH17" s="68">
        <v>1540.9</v>
      </c>
      <c r="HI17" s="68">
        <v>1277.7</v>
      </c>
      <c r="HJ17" s="68">
        <v>1163.5</v>
      </c>
      <c r="HK17" s="68">
        <v>1471.9</v>
      </c>
      <c r="HL17" s="68">
        <v>1459.7</v>
      </c>
      <c r="HM17" s="68">
        <v>1267.5</v>
      </c>
      <c r="HN17" s="68">
        <v>1442.5</v>
      </c>
      <c r="HO17" s="68">
        <v>1180.7</v>
      </c>
      <c r="HP17" s="68">
        <v>1294.5999999999999</v>
      </c>
      <c r="HQ17" s="68">
        <v>1330.7</v>
      </c>
      <c r="HR17" s="68">
        <v>1039.3</v>
      </c>
      <c r="HS17" s="68">
        <v>528.70000000000005</v>
      </c>
      <c r="HT17" s="68">
        <v>431.1</v>
      </c>
      <c r="HU17" s="68">
        <v>820.8</v>
      </c>
      <c r="HV17" s="68">
        <v>936.7</v>
      </c>
      <c r="HW17" s="68">
        <v>678.9</v>
      </c>
      <c r="HX17" s="68">
        <v>808.7</v>
      </c>
      <c r="HY17" s="68">
        <v>724.4</v>
      </c>
      <c r="HZ17" s="68">
        <v>742.2</v>
      </c>
      <c r="IA17" s="68">
        <v>844.1</v>
      </c>
      <c r="IB17" s="68">
        <v>1131.2</v>
      </c>
      <c r="IC17" s="68">
        <v>959.1</v>
      </c>
      <c r="ID17" s="68">
        <v>557.5</v>
      </c>
      <c r="IE17" s="68">
        <v>516.20000000000005</v>
      </c>
      <c r="IF17" s="68">
        <v>639.1</v>
      </c>
      <c r="IG17" s="68">
        <v>397.2</v>
      </c>
      <c r="IH17" s="68">
        <v>336.1</v>
      </c>
      <c r="II17" s="68">
        <v>326.10000000000002</v>
      </c>
      <c r="IJ17" s="68">
        <v>329.5</v>
      </c>
      <c r="IK17" s="68">
        <v>339.6</v>
      </c>
      <c r="IL17" s="68">
        <v>364.1</v>
      </c>
      <c r="IM17" s="68">
        <v>371.2</v>
      </c>
      <c r="IN17" s="68">
        <v>378.3</v>
      </c>
      <c r="IO17" s="68">
        <v>448.5</v>
      </c>
      <c r="IP17" s="68">
        <v>325.3</v>
      </c>
      <c r="IQ17" s="68">
        <v>233.5</v>
      </c>
      <c r="IR17" s="68">
        <v>230.1</v>
      </c>
      <c r="IS17" s="68">
        <v>212.4</v>
      </c>
      <c r="IT17" s="68">
        <v>215.9</v>
      </c>
      <c r="IU17" s="68">
        <v>230.4</v>
      </c>
      <c r="IV17" s="68">
        <v>71.099999999999994</v>
      </c>
      <c r="IW17" s="68">
        <v>71.099999999999994</v>
      </c>
      <c r="IX17" s="68">
        <v>78.3</v>
      </c>
      <c r="IY17" s="68">
        <v>2791</v>
      </c>
      <c r="IZ17" s="68">
        <v>3512.3</v>
      </c>
      <c r="JA17" s="68">
        <v>3580.4</v>
      </c>
      <c r="JB17" s="68">
        <v>4640.3999999999996</v>
      </c>
      <c r="JC17" s="68">
        <v>5020.3</v>
      </c>
      <c r="JD17" s="68">
        <v>5829.6</v>
      </c>
      <c r="JE17" s="68">
        <v>4828</v>
      </c>
      <c r="JF17" s="68">
        <v>5002.5429999999997</v>
      </c>
      <c r="JG17" s="68">
        <v>2976.3</v>
      </c>
      <c r="JH17" s="68">
        <v>4374.3999999999996</v>
      </c>
      <c r="JI17" s="68">
        <v>4891.5</v>
      </c>
      <c r="JJ17" s="68">
        <v>4116.7</v>
      </c>
      <c r="JK17" s="68">
        <v>4073.7</v>
      </c>
      <c r="JL17" s="68">
        <v>1558.7</v>
      </c>
      <c r="JM17" s="68">
        <v>1341.2</v>
      </c>
      <c r="JN17" s="68">
        <v>1394.3</v>
      </c>
      <c r="JO17" s="68">
        <v>1295</v>
      </c>
      <c r="JP17" s="68">
        <v>1601.1</v>
      </c>
      <c r="JQ17" s="68">
        <v>1180.7</v>
      </c>
      <c r="JR17" s="68">
        <v>844.1</v>
      </c>
      <c r="JS17" s="68">
        <v>371.2</v>
      </c>
      <c r="JT17" s="68">
        <v>74.8</v>
      </c>
      <c r="JU17" s="69">
        <v>63.7</v>
      </c>
      <c r="JV17" s="81"/>
      <c r="JW17" s="70" t="s">
        <v>45</v>
      </c>
      <c r="JX17" s="15"/>
      <c r="JY17" s="71" t="s">
        <v>43</v>
      </c>
      <c r="JZ17" s="67"/>
    </row>
    <row r="18" spans="1:286" s="85" customFormat="1" ht="35.1" customHeight="1">
      <c r="A18" s="211"/>
      <c r="B18" s="104"/>
      <c r="C18" s="105" t="s">
        <v>46</v>
      </c>
      <c r="D18" s="106"/>
      <c r="E18" s="107"/>
      <c r="F18" s="89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 t="s">
        <v>34</v>
      </c>
      <c r="IL18" s="108" t="s">
        <v>34</v>
      </c>
      <c r="IM18" s="108"/>
      <c r="IN18" s="108"/>
      <c r="IO18" s="108"/>
      <c r="IP18" s="108"/>
      <c r="IQ18" s="108"/>
      <c r="IR18" s="108"/>
      <c r="IS18" s="108"/>
      <c r="IT18" s="108"/>
      <c r="IU18" s="108"/>
      <c r="IV18" s="108"/>
      <c r="IW18" s="108"/>
      <c r="IX18" s="108" t="s">
        <v>34</v>
      </c>
      <c r="IY18" s="108"/>
      <c r="IZ18" s="108"/>
      <c r="JA18" s="108"/>
      <c r="JB18" s="108"/>
      <c r="JC18" s="108"/>
      <c r="JD18" s="108"/>
      <c r="JE18" s="108"/>
      <c r="JF18" s="108"/>
      <c r="JG18" s="108"/>
      <c r="JH18" s="108"/>
      <c r="JI18" s="108"/>
      <c r="JJ18" s="108"/>
      <c r="JK18" s="108"/>
      <c r="JL18" s="108"/>
      <c r="JM18" s="108"/>
      <c r="JN18" s="108"/>
      <c r="JO18" s="108"/>
      <c r="JP18" s="108"/>
      <c r="JQ18" s="108" t="s">
        <v>99</v>
      </c>
      <c r="JR18" s="108"/>
      <c r="JS18" s="108"/>
      <c r="JT18" s="108" t="s">
        <v>34</v>
      </c>
      <c r="JU18" s="93"/>
      <c r="JV18" s="109"/>
      <c r="JW18" s="95"/>
      <c r="JX18" s="102"/>
      <c r="JY18" s="95" t="s">
        <v>47</v>
      </c>
      <c r="JZ18" s="89"/>
    </row>
    <row r="19" spans="1:286" s="16" customFormat="1" ht="35.1" customHeight="1">
      <c r="A19" s="211"/>
      <c r="B19" s="72"/>
      <c r="C19" s="73" t="s">
        <v>48</v>
      </c>
      <c r="D19" s="14" t="s">
        <v>49</v>
      </c>
      <c r="E19" s="74"/>
      <c r="F19" s="67"/>
      <c r="G19" s="82">
        <v>766.9</v>
      </c>
      <c r="H19" s="82">
        <v>766.9</v>
      </c>
      <c r="I19" s="82">
        <v>766.9</v>
      </c>
      <c r="J19" s="82">
        <v>766.9</v>
      </c>
      <c r="K19" s="82">
        <v>766.9</v>
      </c>
      <c r="L19" s="82">
        <v>766.9</v>
      </c>
      <c r="M19" s="82">
        <v>766.9</v>
      </c>
      <c r="N19" s="82">
        <v>766.9</v>
      </c>
      <c r="O19" s="82">
        <v>766.9</v>
      </c>
      <c r="P19" s="82">
        <v>766.9</v>
      </c>
      <c r="Q19" s="82">
        <v>766.9</v>
      </c>
      <c r="R19" s="82">
        <v>766.9</v>
      </c>
      <c r="S19" s="82">
        <v>766.9</v>
      </c>
      <c r="T19" s="82">
        <v>766.9</v>
      </c>
      <c r="U19" s="82">
        <v>766.9</v>
      </c>
      <c r="V19" s="82">
        <v>766.9</v>
      </c>
      <c r="W19" s="82">
        <v>766.9</v>
      </c>
      <c r="X19" s="82">
        <v>766.9</v>
      </c>
      <c r="Y19" s="82">
        <v>766.9</v>
      </c>
      <c r="Z19" s="82">
        <v>766.9</v>
      </c>
      <c r="AA19" s="82">
        <v>766.9</v>
      </c>
      <c r="AB19" s="82">
        <v>766.9</v>
      </c>
      <c r="AC19" s="82">
        <v>766.9</v>
      </c>
      <c r="AD19" s="82">
        <v>766.9</v>
      </c>
      <c r="AE19" s="82">
        <v>766.9</v>
      </c>
      <c r="AF19" s="82">
        <v>766.9</v>
      </c>
      <c r="AG19" s="82">
        <v>766.9</v>
      </c>
      <c r="AH19" s="82">
        <v>766.9</v>
      </c>
      <c r="AI19" s="82">
        <v>766.9</v>
      </c>
      <c r="AJ19" s="82">
        <v>766.9</v>
      </c>
      <c r="AK19" s="82">
        <v>766.9</v>
      </c>
      <c r="AL19" s="82">
        <v>766.9</v>
      </c>
      <c r="AM19" s="82">
        <v>766.9</v>
      </c>
      <c r="AN19" s="82">
        <v>766.9</v>
      </c>
      <c r="AO19" s="82">
        <v>766.9</v>
      </c>
      <c r="AP19" s="82">
        <v>766.9</v>
      </c>
      <c r="AQ19" s="82">
        <v>766.9</v>
      </c>
      <c r="AR19" s="82">
        <v>766.9</v>
      </c>
      <c r="AS19" s="82">
        <v>766.9</v>
      </c>
      <c r="AT19" s="82">
        <v>766.9</v>
      </c>
      <c r="AU19" s="82">
        <v>766.9</v>
      </c>
      <c r="AV19" s="82">
        <v>766.9</v>
      </c>
      <c r="AW19" s="82">
        <v>766.9</v>
      </c>
      <c r="AX19" s="82">
        <v>766.9</v>
      </c>
      <c r="AY19" s="82">
        <v>766.9</v>
      </c>
      <c r="AZ19" s="82">
        <v>766.9</v>
      </c>
      <c r="BA19" s="82">
        <v>766.9</v>
      </c>
      <c r="BB19" s="82">
        <v>766.9</v>
      </c>
      <c r="BC19" s="82">
        <v>766.9</v>
      </c>
      <c r="BD19" s="82">
        <v>766.9</v>
      </c>
      <c r="BE19" s="82">
        <v>766.9</v>
      </c>
      <c r="BF19" s="82">
        <v>766.9</v>
      </c>
      <c r="BG19" s="82">
        <v>766.9</v>
      </c>
      <c r="BH19" s="82">
        <v>766.9</v>
      </c>
      <c r="BI19" s="82">
        <v>766.9</v>
      </c>
      <c r="BJ19" s="82">
        <v>766.9</v>
      </c>
      <c r="BK19" s="82">
        <v>766.9</v>
      </c>
      <c r="BL19" s="82">
        <v>766.9</v>
      </c>
      <c r="BM19" s="82">
        <v>766.9</v>
      </c>
      <c r="BN19" s="82">
        <v>766.9</v>
      </c>
      <c r="BO19" s="82">
        <v>766.9</v>
      </c>
      <c r="BP19" s="82">
        <v>766.9</v>
      </c>
      <c r="BQ19" s="82">
        <v>766.88199999999995</v>
      </c>
      <c r="BR19" s="82">
        <v>766.88199999999995</v>
      </c>
      <c r="BS19" s="82">
        <v>766.88199999999995</v>
      </c>
      <c r="BT19" s="82">
        <v>766.9</v>
      </c>
      <c r="BU19" s="82">
        <v>766.9</v>
      </c>
      <c r="BV19" s="82">
        <v>766.9</v>
      </c>
      <c r="BW19" s="82">
        <v>766.9</v>
      </c>
      <c r="BX19" s="82">
        <v>766.9</v>
      </c>
      <c r="BY19" s="82">
        <v>766.9</v>
      </c>
      <c r="BZ19" s="82">
        <v>766.9</v>
      </c>
      <c r="CA19" s="82">
        <v>766.9</v>
      </c>
      <c r="CB19" s="82">
        <v>766.9</v>
      </c>
      <c r="CC19" s="82">
        <v>766.88199999999995</v>
      </c>
      <c r="CD19" s="82">
        <v>766.88199999999995</v>
      </c>
      <c r="CE19" s="82">
        <v>766.88199999999995</v>
      </c>
      <c r="CF19" s="82">
        <v>766.9</v>
      </c>
      <c r="CG19" s="82">
        <v>766.9</v>
      </c>
      <c r="CH19" s="82">
        <v>766.88199999999995</v>
      </c>
      <c r="CI19" s="82">
        <v>766.9</v>
      </c>
      <c r="CJ19" s="82">
        <v>766.9</v>
      </c>
      <c r="CK19" s="82">
        <v>766.9</v>
      </c>
      <c r="CL19" s="82">
        <v>766.9</v>
      </c>
      <c r="CM19" s="82">
        <v>766.88199999999995</v>
      </c>
      <c r="CN19" s="82">
        <v>766.9</v>
      </c>
      <c r="CO19" s="82">
        <v>766.9</v>
      </c>
      <c r="CP19" s="82">
        <v>766.9</v>
      </c>
      <c r="CQ19" s="82">
        <v>766.9</v>
      </c>
      <c r="CR19" s="68">
        <v>766.6</v>
      </c>
      <c r="CS19" s="68">
        <v>766.9</v>
      </c>
      <c r="CT19" s="68">
        <v>766.9</v>
      </c>
      <c r="CU19" s="68">
        <v>766.9</v>
      </c>
      <c r="CV19" s="68">
        <v>766.9</v>
      </c>
      <c r="CW19" s="68">
        <v>766.9</v>
      </c>
      <c r="CX19" s="68">
        <v>766.9</v>
      </c>
      <c r="CY19" s="68">
        <v>766.9</v>
      </c>
      <c r="CZ19" s="68">
        <v>766.9</v>
      </c>
      <c r="DA19" s="68">
        <v>766.9</v>
      </c>
      <c r="DB19" s="68">
        <v>766.9</v>
      </c>
      <c r="DC19" s="68">
        <v>766.9</v>
      </c>
      <c r="DD19" s="68">
        <v>766.88</v>
      </c>
      <c r="DE19" s="68">
        <v>766.88</v>
      </c>
      <c r="DF19" s="68">
        <v>766.9</v>
      </c>
      <c r="DG19" s="68">
        <v>766.9</v>
      </c>
      <c r="DH19" s="68">
        <v>766.9</v>
      </c>
      <c r="DI19" s="68">
        <v>766.9</v>
      </c>
      <c r="DJ19" s="68">
        <v>766.9</v>
      </c>
      <c r="DK19" s="68">
        <v>766.9</v>
      </c>
      <c r="DL19" s="68">
        <v>766.9</v>
      </c>
      <c r="DM19" s="68">
        <v>766.9</v>
      </c>
      <c r="DN19" s="68">
        <v>766.9</v>
      </c>
      <c r="DO19" s="68">
        <v>766.9</v>
      </c>
      <c r="DP19" s="68">
        <v>766.9</v>
      </c>
      <c r="DQ19" s="68">
        <v>766.9</v>
      </c>
      <c r="DR19" s="68">
        <v>766.9</v>
      </c>
      <c r="DS19" s="68">
        <v>766.9</v>
      </c>
      <c r="DT19" s="68">
        <v>766.9</v>
      </c>
      <c r="DU19" s="68">
        <v>766.9</v>
      </c>
      <c r="DV19" s="68">
        <v>766.9</v>
      </c>
      <c r="DW19" s="68">
        <v>766.9</v>
      </c>
      <c r="DX19" s="68">
        <v>766.9</v>
      </c>
      <c r="DY19" s="68">
        <v>766.9</v>
      </c>
      <c r="DZ19" s="68">
        <v>766.9</v>
      </c>
      <c r="EA19" s="68">
        <v>766.9</v>
      </c>
      <c r="EB19" s="68">
        <v>766.9</v>
      </c>
      <c r="EC19" s="68">
        <v>766.9</v>
      </c>
      <c r="ED19" s="68">
        <v>766.9</v>
      </c>
      <c r="EE19" s="68">
        <v>766.9</v>
      </c>
      <c r="EF19" s="68">
        <v>766.9</v>
      </c>
      <c r="EG19" s="68">
        <v>766.9</v>
      </c>
      <c r="EH19" s="68">
        <v>766.9</v>
      </c>
      <c r="EI19" s="68">
        <v>766.9</v>
      </c>
      <c r="EJ19" s="68">
        <v>766.9</v>
      </c>
      <c r="EK19" s="68">
        <v>766.9</v>
      </c>
      <c r="EL19" s="68">
        <v>766.9</v>
      </c>
      <c r="EM19" s="68">
        <v>766.9</v>
      </c>
      <c r="EN19" s="68">
        <v>766.9</v>
      </c>
      <c r="EO19" s="68">
        <v>766.9</v>
      </c>
      <c r="EP19" s="68">
        <v>766.9</v>
      </c>
      <c r="EQ19" s="68">
        <v>766.9</v>
      </c>
      <c r="ER19" s="68">
        <v>766.9</v>
      </c>
      <c r="ES19" s="68">
        <v>766.9</v>
      </c>
      <c r="ET19" s="68">
        <v>766.9</v>
      </c>
      <c r="EU19" s="68">
        <v>766.9</v>
      </c>
      <c r="EV19" s="68">
        <v>766.9</v>
      </c>
      <c r="EW19" s="68">
        <v>766.9</v>
      </c>
      <c r="EX19" s="68">
        <v>766.9</v>
      </c>
      <c r="EY19" s="68">
        <v>766.9</v>
      </c>
      <c r="EZ19" s="68">
        <v>766.9</v>
      </c>
      <c r="FA19" s="68">
        <v>766.9</v>
      </c>
      <c r="FB19" s="68">
        <v>766.9</v>
      </c>
      <c r="FC19" s="68">
        <v>766.9</v>
      </c>
      <c r="FD19" s="68">
        <v>766.9</v>
      </c>
      <c r="FE19" s="68">
        <v>766.9</v>
      </c>
      <c r="FF19" s="68">
        <v>766.9</v>
      </c>
      <c r="FG19" s="68">
        <v>766.9</v>
      </c>
      <c r="FH19" s="68">
        <v>766.9</v>
      </c>
      <c r="FI19" s="68">
        <v>766.9</v>
      </c>
      <c r="FJ19" s="68">
        <v>766.9</v>
      </c>
      <c r="FK19" s="68">
        <v>766.9</v>
      </c>
      <c r="FL19" s="68">
        <v>766.9</v>
      </c>
      <c r="FM19" s="68">
        <v>766.9</v>
      </c>
      <c r="FN19" s="68">
        <v>766.9</v>
      </c>
      <c r="FO19" s="68">
        <v>766.9</v>
      </c>
      <c r="FP19" s="68">
        <v>766.9</v>
      </c>
      <c r="FQ19" s="68">
        <v>766.9</v>
      </c>
      <c r="FR19" s="68">
        <v>766.9</v>
      </c>
      <c r="FS19" s="68">
        <v>766.9</v>
      </c>
      <c r="FT19" s="68">
        <v>766.9</v>
      </c>
      <c r="FU19" s="68">
        <v>766.9</v>
      </c>
      <c r="FV19" s="68">
        <v>766.9</v>
      </c>
      <c r="FW19" s="68">
        <v>766.9</v>
      </c>
      <c r="FX19" s="68">
        <v>766.9</v>
      </c>
      <c r="FY19" s="68">
        <v>766.9</v>
      </c>
      <c r="FZ19" s="68">
        <v>766.9</v>
      </c>
      <c r="GA19" s="68">
        <v>766.9</v>
      </c>
      <c r="GB19" s="68">
        <v>766.9</v>
      </c>
      <c r="GC19" s="68">
        <v>766.9</v>
      </c>
      <c r="GD19" s="68">
        <v>766.9</v>
      </c>
      <c r="GE19" s="68">
        <v>766.9</v>
      </c>
      <c r="GF19" s="68">
        <v>766.9</v>
      </c>
      <c r="GG19" s="68">
        <v>766.9</v>
      </c>
      <c r="GH19" s="68">
        <v>766.9</v>
      </c>
      <c r="GI19" s="68">
        <v>766.9</v>
      </c>
      <c r="GJ19" s="68">
        <v>766.9</v>
      </c>
      <c r="GK19" s="68">
        <v>766.9</v>
      </c>
      <c r="GL19" s="68">
        <v>766.9</v>
      </c>
      <c r="GM19" s="68">
        <v>766.9</v>
      </c>
      <c r="GN19" s="68">
        <v>766.9</v>
      </c>
      <c r="GO19" s="68">
        <v>766.9</v>
      </c>
      <c r="GP19" s="68">
        <v>766.9</v>
      </c>
      <c r="GQ19" s="68">
        <v>766.9</v>
      </c>
      <c r="GR19" s="68">
        <v>766.9</v>
      </c>
      <c r="GS19" s="68">
        <v>766.9</v>
      </c>
      <c r="GT19" s="68">
        <v>766.9</v>
      </c>
      <c r="GU19" s="68">
        <v>766.9</v>
      </c>
      <c r="GV19" s="68">
        <v>766.9</v>
      </c>
      <c r="GW19" s="68">
        <v>766.9</v>
      </c>
      <c r="GX19" s="68">
        <v>766.9</v>
      </c>
      <c r="GY19" s="68">
        <v>766.9</v>
      </c>
      <c r="GZ19" s="68">
        <v>766.9</v>
      </c>
      <c r="HA19" s="68">
        <v>766.9</v>
      </c>
      <c r="HB19" s="68">
        <v>766.9</v>
      </c>
      <c r="HC19" s="68">
        <v>766.9</v>
      </c>
      <c r="HD19" s="68">
        <v>766.9</v>
      </c>
      <c r="HE19" s="68">
        <v>766.9</v>
      </c>
      <c r="HF19" s="68">
        <v>766.9</v>
      </c>
      <c r="HG19" s="68">
        <v>766.9</v>
      </c>
      <c r="HH19" s="68">
        <v>766.9</v>
      </c>
      <c r="HI19" s="68">
        <v>766.9</v>
      </c>
      <c r="HJ19" s="68">
        <v>766.9</v>
      </c>
      <c r="HK19" s="68">
        <v>766.7</v>
      </c>
      <c r="HL19" s="68">
        <v>766.4</v>
      </c>
      <c r="HM19" s="68">
        <v>748.4</v>
      </c>
      <c r="HN19" s="68">
        <v>757.7</v>
      </c>
      <c r="HO19" s="68">
        <v>774.9</v>
      </c>
      <c r="HP19" s="68">
        <v>795.1</v>
      </c>
      <c r="HQ19" s="68">
        <v>793</v>
      </c>
      <c r="HR19" s="68">
        <v>820</v>
      </c>
      <c r="HS19" s="68">
        <v>824.4</v>
      </c>
      <c r="HT19" s="68">
        <v>837.2</v>
      </c>
      <c r="HU19" s="68">
        <v>856.7</v>
      </c>
      <c r="HV19" s="68">
        <v>851.4</v>
      </c>
      <c r="HW19" s="68">
        <v>845</v>
      </c>
      <c r="HX19" s="68">
        <v>850.6</v>
      </c>
      <c r="HY19" s="68">
        <v>835</v>
      </c>
      <c r="HZ19" s="68">
        <v>822.2</v>
      </c>
      <c r="IA19" s="68">
        <v>813.6</v>
      </c>
      <c r="IB19" s="68">
        <v>803.9</v>
      </c>
      <c r="IC19" s="68">
        <v>796.6</v>
      </c>
      <c r="ID19" s="68">
        <v>789.1</v>
      </c>
      <c r="IE19" s="68">
        <v>790.4</v>
      </c>
      <c r="IF19" s="68">
        <v>783.4</v>
      </c>
      <c r="IG19" s="68">
        <v>804.9</v>
      </c>
      <c r="IH19" s="68">
        <v>804.5</v>
      </c>
      <c r="II19" s="68">
        <v>793.7</v>
      </c>
      <c r="IJ19" s="68">
        <v>819.5</v>
      </c>
      <c r="IK19" s="68">
        <v>830.1</v>
      </c>
      <c r="IL19" s="68">
        <v>839.6</v>
      </c>
      <c r="IM19" s="68">
        <v>835.3</v>
      </c>
      <c r="IN19" s="68">
        <v>843.2</v>
      </c>
      <c r="IO19" s="68">
        <v>880.7</v>
      </c>
      <c r="IP19" s="68">
        <v>904</v>
      </c>
      <c r="IQ19" s="68">
        <v>901.5</v>
      </c>
      <c r="IR19" s="68">
        <v>886.2</v>
      </c>
      <c r="IS19" s="68">
        <v>916.9</v>
      </c>
      <c r="IT19" s="68">
        <v>912.1</v>
      </c>
      <c r="IU19" s="68">
        <v>938.3</v>
      </c>
      <c r="IV19" s="68">
        <v>948</v>
      </c>
      <c r="IW19" s="68">
        <v>944.2</v>
      </c>
      <c r="IX19" s="68">
        <v>947</v>
      </c>
      <c r="IY19" s="82">
        <v>766.9</v>
      </c>
      <c r="IZ19" s="68">
        <v>766.9</v>
      </c>
      <c r="JA19" s="68">
        <v>766.9</v>
      </c>
      <c r="JB19" s="82">
        <v>766.9</v>
      </c>
      <c r="JC19" s="68">
        <v>766.9</v>
      </c>
      <c r="JD19" s="68">
        <v>766.9</v>
      </c>
      <c r="JE19" s="68">
        <v>766.9</v>
      </c>
      <c r="JF19" s="68">
        <v>766.88199999999995</v>
      </c>
      <c r="JG19" s="68">
        <v>766.9</v>
      </c>
      <c r="JH19" s="68">
        <v>766.9</v>
      </c>
      <c r="JI19" s="68">
        <v>766.9</v>
      </c>
      <c r="JJ19" s="68">
        <v>766.9</v>
      </c>
      <c r="JK19" s="68">
        <v>766.9</v>
      </c>
      <c r="JL19" s="68">
        <v>766.9</v>
      </c>
      <c r="JM19" s="68">
        <v>766.9</v>
      </c>
      <c r="JN19" s="68">
        <v>766.9</v>
      </c>
      <c r="JO19" s="68">
        <v>766.9</v>
      </c>
      <c r="JP19" s="68">
        <v>766.9</v>
      </c>
      <c r="JQ19" s="68">
        <v>774.9</v>
      </c>
      <c r="JR19" s="68">
        <v>813.6</v>
      </c>
      <c r="JS19" s="68">
        <v>835.3</v>
      </c>
      <c r="JT19" s="68">
        <v>940.4</v>
      </c>
      <c r="JU19" s="69">
        <v>911.8</v>
      </c>
      <c r="JV19" s="55"/>
      <c r="JW19" s="70" t="s">
        <v>50</v>
      </c>
      <c r="JX19" s="15"/>
      <c r="JY19" s="71" t="s">
        <v>48</v>
      </c>
      <c r="JZ19" s="67"/>
    </row>
    <row r="20" spans="1:286" s="16" customFormat="1" ht="35.1" customHeight="1">
      <c r="A20" s="211"/>
      <c r="B20" s="57"/>
      <c r="C20" s="58" t="s">
        <v>51</v>
      </c>
      <c r="D20" s="42" t="s">
        <v>52</v>
      </c>
      <c r="E20" s="43"/>
      <c r="F20" s="19"/>
      <c r="G20" s="79">
        <v>407.6</v>
      </c>
      <c r="H20" s="79">
        <v>387.8</v>
      </c>
      <c r="I20" s="79">
        <v>387.8</v>
      </c>
      <c r="J20" s="79">
        <v>387.8</v>
      </c>
      <c r="K20" s="79">
        <v>383.8</v>
      </c>
      <c r="L20" s="79">
        <v>383.8</v>
      </c>
      <c r="M20" s="79">
        <v>383.4</v>
      </c>
      <c r="N20" s="79">
        <v>383.4</v>
      </c>
      <c r="O20" s="79">
        <v>383.4</v>
      </c>
      <c r="P20" s="79">
        <v>383.4</v>
      </c>
      <c r="Q20" s="79">
        <v>383.4</v>
      </c>
      <c r="R20" s="79">
        <v>383</v>
      </c>
      <c r="S20" s="79">
        <v>382.6</v>
      </c>
      <c r="T20" s="79">
        <v>376.2</v>
      </c>
      <c r="U20" s="79">
        <v>376.2</v>
      </c>
      <c r="V20" s="79">
        <v>376.2</v>
      </c>
      <c r="W20" s="79">
        <v>376.2</v>
      </c>
      <c r="X20" s="79">
        <v>376.2</v>
      </c>
      <c r="Y20" s="79">
        <v>375.8</v>
      </c>
      <c r="Z20" s="79">
        <v>375.8</v>
      </c>
      <c r="AA20" s="79">
        <v>375.8</v>
      </c>
      <c r="AB20" s="79">
        <v>375.5</v>
      </c>
      <c r="AC20" s="79">
        <v>375.5</v>
      </c>
      <c r="AD20" s="79">
        <v>375.5</v>
      </c>
      <c r="AE20" s="79">
        <v>375.1</v>
      </c>
      <c r="AF20" s="79">
        <v>367.2</v>
      </c>
      <c r="AG20" s="79">
        <v>367.2</v>
      </c>
      <c r="AH20" s="79">
        <v>367.2</v>
      </c>
      <c r="AI20" s="79">
        <v>367.2</v>
      </c>
      <c r="AJ20" s="79">
        <v>367.2</v>
      </c>
      <c r="AK20" s="79">
        <v>366.7</v>
      </c>
      <c r="AL20" s="79">
        <v>366.7</v>
      </c>
      <c r="AM20" s="79">
        <v>366.7</v>
      </c>
      <c r="AN20" s="79">
        <v>358.8</v>
      </c>
      <c r="AO20" s="79">
        <v>358.8</v>
      </c>
      <c r="AP20" s="79">
        <v>358.8</v>
      </c>
      <c r="AQ20" s="79">
        <v>358.1</v>
      </c>
      <c r="AR20" s="79">
        <v>339.7</v>
      </c>
      <c r="AS20" s="79">
        <v>339.7</v>
      </c>
      <c r="AT20" s="79">
        <v>339.7</v>
      </c>
      <c r="AU20" s="79">
        <v>339.7</v>
      </c>
      <c r="AV20" s="79">
        <v>339.7</v>
      </c>
      <c r="AW20" s="79">
        <v>339.3</v>
      </c>
      <c r="AX20" s="79">
        <v>339.3</v>
      </c>
      <c r="AY20" s="79">
        <v>339.3</v>
      </c>
      <c r="AZ20" s="79">
        <v>331.5</v>
      </c>
      <c r="BA20" s="79">
        <v>331.5</v>
      </c>
      <c r="BB20" s="79">
        <v>331.4</v>
      </c>
      <c r="BC20" s="79">
        <v>330.7</v>
      </c>
      <c r="BD20" s="79">
        <v>327.10000000000002</v>
      </c>
      <c r="BE20" s="79">
        <v>327.10000000000002</v>
      </c>
      <c r="BF20" s="79">
        <v>327.10000000000002</v>
      </c>
      <c r="BG20" s="79">
        <v>327.10000000000002</v>
      </c>
      <c r="BH20" s="79">
        <v>327.10000000000002</v>
      </c>
      <c r="BI20" s="79">
        <v>326.7</v>
      </c>
      <c r="BJ20" s="79">
        <v>326.7</v>
      </c>
      <c r="BK20" s="79">
        <v>326.7</v>
      </c>
      <c r="BL20" s="79">
        <v>324.89999999999998</v>
      </c>
      <c r="BM20" s="79">
        <v>318.8</v>
      </c>
      <c r="BN20" s="79">
        <v>318.8</v>
      </c>
      <c r="BO20" s="79">
        <v>315</v>
      </c>
      <c r="BP20" s="79">
        <v>311.10000000000002</v>
      </c>
      <c r="BQ20" s="79">
        <v>311.05200000000002</v>
      </c>
      <c r="BR20" s="79">
        <v>311.05200000000002</v>
      </c>
      <c r="BS20" s="79">
        <v>311.05200000000002</v>
      </c>
      <c r="BT20" s="79">
        <v>311.10000000000002</v>
      </c>
      <c r="BU20" s="79">
        <v>311.10000000000002</v>
      </c>
      <c r="BV20" s="79">
        <v>308.89999999999998</v>
      </c>
      <c r="BW20" s="79">
        <v>308.89999999999998</v>
      </c>
      <c r="BX20" s="79">
        <v>300.8</v>
      </c>
      <c r="BY20" s="79">
        <v>300.8</v>
      </c>
      <c r="BZ20" s="79">
        <v>300.8</v>
      </c>
      <c r="CA20" s="79">
        <v>300.8</v>
      </c>
      <c r="CB20" s="79">
        <v>310.8</v>
      </c>
      <c r="CC20" s="79">
        <v>310.82</v>
      </c>
      <c r="CD20" s="79">
        <v>310.82</v>
      </c>
      <c r="CE20" s="79">
        <v>310.82</v>
      </c>
      <c r="CF20" s="79">
        <v>310.8</v>
      </c>
      <c r="CG20" s="79">
        <v>310.8</v>
      </c>
      <c r="CH20" s="79">
        <v>310.82</v>
      </c>
      <c r="CI20" s="79">
        <v>310.8</v>
      </c>
      <c r="CJ20" s="79">
        <v>303.89999999999998</v>
      </c>
      <c r="CK20" s="79">
        <v>303.89999999999998</v>
      </c>
      <c r="CL20" s="79">
        <v>303.89999999999998</v>
      </c>
      <c r="CM20" s="79">
        <v>303.79199999999997</v>
      </c>
      <c r="CN20" s="79">
        <v>298.3</v>
      </c>
      <c r="CO20" s="79">
        <v>298.3</v>
      </c>
      <c r="CP20" s="79">
        <v>298.3</v>
      </c>
      <c r="CQ20" s="79">
        <v>306.10000000000002</v>
      </c>
      <c r="CR20" s="79">
        <v>304.5</v>
      </c>
      <c r="CS20" s="79">
        <v>296.5</v>
      </c>
      <c r="CT20" s="79">
        <v>296</v>
      </c>
      <c r="CU20" s="79">
        <v>296</v>
      </c>
      <c r="CV20" s="79">
        <v>296</v>
      </c>
      <c r="CW20" s="79">
        <v>296</v>
      </c>
      <c r="CX20" s="79">
        <v>296</v>
      </c>
      <c r="CY20" s="79">
        <v>296</v>
      </c>
      <c r="CZ20" s="79">
        <v>290.60000000000002</v>
      </c>
      <c r="DA20" s="79">
        <v>290.5</v>
      </c>
      <c r="DB20" s="79">
        <v>290.5</v>
      </c>
      <c r="DC20" s="79">
        <v>290.60000000000002</v>
      </c>
      <c r="DD20" s="79">
        <v>290.5</v>
      </c>
      <c r="DE20" s="79">
        <v>290.55</v>
      </c>
      <c r="DF20" s="79">
        <v>290.42500000000001</v>
      </c>
      <c r="DG20" s="79">
        <v>289.85399999999998</v>
      </c>
      <c r="DH20" s="79">
        <v>289.8</v>
      </c>
      <c r="DI20" s="79">
        <v>289.8</v>
      </c>
      <c r="DJ20" s="79">
        <v>289.8</v>
      </c>
      <c r="DK20" s="79">
        <v>289.89999999999998</v>
      </c>
      <c r="DL20" s="79">
        <v>284.3</v>
      </c>
      <c r="DM20" s="79">
        <v>283.7</v>
      </c>
      <c r="DN20" s="79">
        <v>283.7</v>
      </c>
      <c r="DO20" s="79">
        <v>283.7</v>
      </c>
      <c r="DP20" s="79">
        <v>283.7</v>
      </c>
      <c r="DQ20" s="79">
        <v>283.7</v>
      </c>
      <c r="DR20" s="79">
        <v>282.89999999999998</v>
      </c>
      <c r="DS20" s="79">
        <v>157.19999999999999</v>
      </c>
      <c r="DT20" s="79">
        <v>157.19999999999999</v>
      </c>
      <c r="DU20" s="79">
        <v>157.19999999999999</v>
      </c>
      <c r="DV20" s="79">
        <v>157.19999999999999</v>
      </c>
      <c r="DW20" s="79">
        <v>157.19999999999999</v>
      </c>
      <c r="DX20" s="79">
        <v>157.1</v>
      </c>
      <c r="DY20" s="79">
        <v>156.30000000000001</v>
      </c>
      <c r="DZ20" s="79">
        <v>156.30000000000001</v>
      </c>
      <c r="EA20" s="79">
        <v>156.30000000000001</v>
      </c>
      <c r="EB20" s="79">
        <v>154.30000000000001</v>
      </c>
      <c r="EC20" s="79">
        <v>154.30000000000001</v>
      </c>
      <c r="ED20" s="79">
        <v>154.30000000000001</v>
      </c>
      <c r="EE20" s="79">
        <v>154.30000000000001</v>
      </c>
      <c r="EF20" s="79">
        <v>154.30000000000001</v>
      </c>
      <c r="EG20" s="79">
        <v>154.19999999999999</v>
      </c>
      <c r="EH20" s="79">
        <v>154.30000000000001</v>
      </c>
      <c r="EI20" s="79">
        <v>154.30000000000001</v>
      </c>
      <c r="EJ20" s="79">
        <v>152.6</v>
      </c>
      <c r="EK20" s="79">
        <v>151.69999999999999</v>
      </c>
      <c r="EL20" s="79">
        <v>151.69999999999999</v>
      </c>
      <c r="EM20" s="79">
        <v>151.69999999999999</v>
      </c>
      <c r="EN20" s="79">
        <v>151.69999999999999</v>
      </c>
      <c r="EO20" s="79">
        <v>151.69999999999999</v>
      </c>
      <c r="EP20" s="79">
        <v>150.69999999999999</v>
      </c>
      <c r="EQ20" s="79">
        <v>150.69999999999999</v>
      </c>
      <c r="ER20" s="79">
        <v>150.69999999999999</v>
      </c>
      <c r="ES20" s="79">
        <v>150.69999999999999</v>
      </c>
      <c r="ET20" s="79">
        <v>150.69999999999999</v>
      </c>
      <c r="EU20" s="79">
        <v>150.69999999999999</v>
      </c>
      <c r="EV20" s="79">
        <v>60.1</v>
      </c>
      <c r="EW20" s="79">
        <v>60.1</v>
      </c>
      <c r="EX20" s="79">
        <v>60.1</v>
      </c>
      <c r="EY20" s="79">
        <v>60.1</v>
      </c>
      <c r="EZ20" s="79">
        <v>60.1</v>
      </c>
      <c r="FA20" s="79">
        <v>60.1</v>
      </c>
      <c r="FB20" s="79">
        <v>59</v>
      </c>
      <c r="FC20" s="79">
        <v>59</v>
      </c>
      <c r="FD20" s="79">
        <v>59</v>
      </c>
      <c r="FE20" s="79">
        <v>59</v>
      </c>
      <c r="FF20" s="79">
        <v>59</v>
      </c>
      <c r="FG20" s="79">
        <v>59</v>
      </c>
      <c r="FH20" s="79">
        <v>58</v>
      </c>
      <c r="FI20" s="79">
        <v>58</v>
      </c>
      <c r="FJ20" s="79">
        <v>58</v>
      </c>
      <c r="FK20" s="79">
        <v>58</v>
      </c>
      <c r="FL20" s="79">
        <v>58</v>
      </c>
      <c r="FM20" s="79">
        <v>58</v>
      </c>
      <c r="FN20" s="79">
        <v>57.7</v>
      </c>
      <c r="FO20" s="79">
        <v>56.9</v>
      </c>
      <c r="FP20" s="79">
        <v>56.9</v>
      </c>
      <c r="FQ20" s="79">
        <v>56.9</v>
      </c>
      <c r="FR20" s="79">
        <v>56.9</v>
      </c>
      <c r="FS20" s="79">
        <v>56.9</v>
      </c>
      <c r="FT20" s="79">
        <v>56.7</v>
      </c>
      <c r="FU20" s="79">
        <v>55.9</v>
      </c>
      <c r="FV20" s="79">
        <v>55.9</v>
      </c>
      <c r="FW20" s="79">
        <v>55.9</v>
      </c>
      <c r="FX20" s="79">
        <v>55.9</v>
      </c>
      <c r="FY20" s="79">
        <v>55.9</v>
      </c>
      <c r="FZ20" s="79">
        <v>55.7</v>
      </c>
      <c r="GA20" s="79">
        <v>55.7</v>
      </c>
      <c r="GB20" s="79">
        <v>55.7</v>
      </c>
      <c r="GC20" s="79">
        <v>41.9</v>
      </c>
      <c r="GD20" s="79">
        <v>41.9</v>
      </c>
      <c r="GE20" s="79">
        <v>41.9</v>
      </c>
      <c r="GF20" s="79">
        <v>41.7</v>
      </c>
      <c r="GG20" s="79">
        <v>41.7</v>
      </c>
      <c r="GH20" s="79">
        <v>41.7</v>
      </c>
      <c r="GI20" s="79">
        <v>41.7</v>
      </c>
      <c r="GJ20" s="79">
        <v>41.7</v>
      </c>
      <c r="GK20" s="79">
        <v>41.7</v>
      </c>
      <c r="GL20" s="79">
        <v>41.7</v>
      </c>
      <c r="GM20" s="79">
        <v>41.4</v>
      </c>
      <c r="GN20" s="79">
        <v>40.4</v>
      </c>
      <c r="GO20" s="79">
        <v>40.4</v>
      </c>
      <c r="GP20" s="79">
        <v>40.4</v>
      </c>
      <c r="GQ20" s="79">
        <v>40.4</v>
      </c>
      <c r="GR20" s="79">
        <v>40.4</v>
      </c>
      <c r="GS20" s="79">
        <v>40.4</v>
      </c>
      <c r="GT20" s="79">
        <v>40.4</v>
      </c>
      <c r="GU20" s="79">
        <v>40.4</v>
      </c>
      <c r="GV20" s="79">
        <v>40.4</v>
      </c>
      <c r="GW20" s="79">
        <v>40.4</v>
      </c>
      <c r="GX20" s="79">
        <v>40.4</v>
      </c>
      <c r="GY20" s="79">
        <v>40.4</v>
      </c>
      <c r="GZ20" s="79">
        <v>40.4</v>
      </c>
      <c r="HA20" s="79">
        <v>40.4</v>
      </c>
      <c r="HB20" s="79">
        <v>40.4</v>
      </c>
      <c r="HC20" s="79">
        <v>40.299999999999997</v>
      </c>
      <c r="HD20" s="79">
        <v>40.299999999999997</v>
      </c>
      <c r="HE20" s="79">
        <v>40.299999999999997</v>
      </c>
      <c r="HF20" s="79">
        <v>40.299999999999997</v>
      </c>
      <c r="HG20" s="79">
        <v>40.4</v>
      </c>
      <c r="HH20" s="79">
        <v>40.299999999999997</v>
      </c>
      <c r="HI20" s="79">
        <v>40.299999999999997</v>
      </c>
      <c r="HJ20" s="79">
        <v>40.299999999999997</v>
      </c>
      <c r="HK20" s="79">
        <v>40.299999999999997</v>
      </c>
      <c r="HL20" s="79">
        <v>40.299999999999997</v>
      </c>
      <c r="HM20" s="79">
        <v>40.299999999999997</v>
      </c>
      <c r="HN20" s="79">
        <v>40.299999999999997</v>
      </c>
      <c r="HO20" s="79">
        <v>40.299999999999997</v>
      </c>
      <c r="HP20" s="79">
        <v>32.799999999999997</v>
      </c>
      <c r="HQ20" s="79">
        <v>32.799999999999997</v>
      </c>
      <c r="HR20" s="79">
        <v>32.799999999999997</v>
      </c>
      <c r="HS20" s="79">
        <v>32.799999999999997</v>
      </c>
      <c r="HT20" s="79">
        <v>32.799999999999997</v>
      </c>
      <c r="HU20" s="79">
        <v>32.799999999999997</v>
      </c>
      <c r="HV20" s="79">
        <v>32.799999999999997</v>
      </c>
      <c r="HW20" s="79">
        <v>32.799999999999997</v>
      </c>
      <c r="HX20" s="79">
        <v>32.799999999999997</v>
      </c>
      <c r="HY20" s="79">
        <v>32.799999999999997</v>
      </c>
      <c r="HZ20" s="79">
        <v>32.799999999999997</v>
      </c>
      <c r="IA20" s="79">
        <v>32.700000000000003</v>
      </c>
      <c r="IB20" s="79">
        <v>32.700000000000003</v>
      </c>
      <c r="IC20" s="79">
        <v>32.700000000000003</v>
      </c>
      <c r="ID20" s="79">
        <v>32.700000000000003</v>
      </c>
      <c r="IE20" s="79">
        <v>32.700000000000003</v>
      </c>
      <c r="IF20" s="79">
        <v>32.700000000000003</v>
      </c>
      <c r="IG20" s="79">
        <v>32.700000000000003</v>
      </c>
      <c r="IH20" s="79">
        <v>32.700000000000003</v>
      </c>
      <c r="II20" s="79">
        <v>32.700000000000003</v>
      </c>
      <c r="IJ20" s="79">
        <v>32.700000000000003</v>
      </c>
      <c r="IK20" s="79">
        <v>32.700000000000003</v>
      </c>
      <c r="IL20" s="79">
        <v>32.1</v>
      </c>
      <c r="IM20" s="79">
        <v>32.1</v>
      </c>
      <c r="IN20" s="79">
        <v>32.1</v>
      </c>
      <c r="IO20" s="79">
        <v>32.1</v>
      </c>
      <c r="IP20" s="79">
        <v>32.1</v>
      </c>
      <c r="IQ20" s="79">
        <v>32.1</v>
      </c>
      <c r="IR20" s="79">
        <v>32.1</v>
      </c>
      <c r="IS20" s="79">
        <v>32.1</v>
      </c>
      <c r="IT20" s="79">
        <v>32.1</v>
      </c>
      <c r="IU20" s="79">
        <v>32.1</v>
      </c>
      <c r="IV20" s="79">
        <v>32.1</v>
      </c>
      <c r="IW20" s="79">
        <v>32.1</v>
      </c>
      <c r="IX20" s="79">
        <v>32.1</v>
      </c>
      <c r="IY20" s="79">
        <v>407.6</v>
      </c>
      <c r="IZ20" s="79">
        <v>382.6</v>
      </c>
      <c r="JA20" s="79">
        <v>375.1</v>
      </c>
      <c r="JB20" s="79">
        <v>358.1</v>
      </c>
      <c r="JC20" s="79">
        <v>330.7</v>
      </c>
      <c r="JD20" s="79">
        <v>315</v>
      </c>
      <c r="JE20" s="79">
        <v>300.8</v>
      </c>
      <c r="JF20" s="79">
        <v>303.79199999999997</v>
      </c>
      <c r="JG20" s="79">
        <v>296</v>
      </c>
      <c r="JH20" s="79">
        <v>289.89999999999998</v>
      </c>
      <c r="JI20" s="79">
        <v>157.19999999999999</v>
      </c>
      <c r="JJ20" s="79">
        <v>154.30000000000001</v>
      </c>
      <c r="JK20" s="79">
        <v>150.69999999999999</v>
      </c>
      <c r="JL20" s="79">
        <v>59</v>
      </c>
      <c r="JM20" s="79">
        <v>56.9</v>
      </c>
      <c r="JN20" s="79">
        <v>41.9</v>
      </c>
      <c r="JO20" s="79">
        <v>40.4</v>
      </c>
      <c r="JP20" s="79">
        <v>40.299999999999997</v>
      </c>
      <c r="JQ20" s="79">
        <v>40.299999999999997</v>
      </c>
      <c r="JR20" s="79">
        <v>32.700000000000003</v>
      </c>
      <c r="JS20" s="79">
        <v>32.1</v>
      </c>
      <c r="JT20" s="79">
        <v>32</v>
      </c>
      <c r="JU20" s="44">
        <v>31.8</v>
      </c>
      <c r="JV20" s="25"/>
      <c r="JW20" s="22" t="s">
        <v>53</v>
      </c>
      <c r="JX20" s="61"/>
      <c r="JY20" s="80" t="s">
        <v>51</v>
      </c>
      <c r="JZ20" s="19"/>
    </row>
    <row r="21" spans="1:286" s="85" customFormat="1" ht="35.1" customHeight="1">
      <c r="A21" s="211"/>
      <c r="B21" s="110"/>
      <c r="C21" s="111" t="s">
        <v>54</v>
      </c>
      <c r="D21" s="112" t="s">
        <v>55</v>
      </c>
      <c r="E21" s="113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5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 t="s">
        <v>34</v>
      </c>
      <c r="IL21" s="116" t="s">
        <v>34</v>
      </c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  <c r="IW21" s="116"/>
      <c r="IX21" s="116" t="s">
        <v>34</v>
      </c>
      <c r="IY21" s="115"/>
      <c r="IZ21" s="116"/>
      <c r="JA21" s="116"/>
      <c r="JB21" s="115"/>
      <c r="JC21" s="116"/>
      <c r="JD21" s="116"/>
      <c r="JE21" s="116"/>
      <c r="JF21" s="116"/>
      <c r="JG21" s="116"/>
      <c r="JH21" s="116"/>
      <c r="JI21" s="116"/>
      <c r="JJ21" s="116"/>
      <c r="JK21" s="116"/>
      <c r="JL21" s="116"/>
      <c r="JM21" s="116"/>
      <c r="JN21" s="116"/>
      <c r="JO21" s="116"/>
      <c r="JP21" s="116"/>
      <c r="JQ21" s="116" t="s">
        <v>99</v>
      </c>
      <c r="JR21" s="116"/>
      <c r="JS21" s="116"/>
      <c r="JT21" s="116" t="s">
        <v>34</v>
      </c>
      <c r="JU21" s="117"/>
      <c r="JV21" s="118"/>
      <c r="JW21" s="119" t="s">
        <v>56</v>
      </c>
      <c r="JX21" s="115"/>
      <c r="JY21" s="120" t="s">
        <v>54</v>
      </c>
      <c r="JZ21" s="114"/>
    </row>
    <row r="22" spans="1:286" s="85" customFormat="1" ht="35.1" customHeight="1">
      <c r="A22" s="211"/>
      <c r="B22" s="121"/>
      <c r="C22" s="122"/>
      <c r="D22" s="123" t="s">
        <v>57</v>
      </c>
      <c r="E22" s="124"/>
      <c r="F22" s="125"/>
      <c r="G22" s="126">
        <f>G13+G15+G16+G17+G19+G20</f>
        <v>13198.900000000001</v>
      </c>
      <c r="H22" s="126">
        <f>H13+H15+H16+H17+H19+H20</f>
        <v>13031.499999999998</v>
      </c>
      <c r="I22" s="126">
        <f t="shared" ref="I22" si="0">I13+I15+I16+I17+I19+I20</f>
        <v>13064.599999999999</v>
      </c>
      <c r="J22" s="126">
        <f t="shared" ref="J22:K22" si="1">J13+J15+J16+J17+J19+J20</f>
        <v>13872.099999999999</v>
      </c>
      <c r="K22" s="126">
        <f t="shared" si="1"/>
        <v>13874.399999999998</v>
      </c>
      <c r="L22" s="126">
        <f t="shared" ref="L22:M22" si="2">L13+L15+L16+L17+L19+L20</f>
        <v>13972.4</v>
      </c>
      <c r="M22" s="126">
        <f t="shared" si="2"/>
        <v>12077.3</v>
      </c>
      <c r="N22" s="126">
        <f t="shared" ref="N22:O22" si="3">N13+N15+N16+N17+N19+N20</f>
        <v>11988.2</v>
      </c>
      <c r="O22" s="126">
        <f t="shared" si="3"/>
        <v>12036</v>
      </c>
      <c r="P22" s="126">
        <f t="shared" ref="P22:R22" si="4">P13+P15+P16+P17+P19+P20</f>
        <v>12241.9</v>
      </c>
      <c r="Q22" s="126">
        <f t="shared" si="4"/>
        <v>12125.199999999999</v>
      </c>
      <c r="R22" s="126">
        <f t="shared" si="4"/>
        <v>12130.6</v>
      </c>
      <c r="S22" s="126">
        <f t="shared" ref="S22:T22" si="5">S13+S15+S16+S17+S19+S20</f>
        <v>12069</v>
      </c>
      <c r="T22" s="126">
        <f t="shared" si="5"/>
        <v>11668.4</v>
      </c>
      <c r="U22" s="126">
        <f t="shared" ref="U22:V22" si="6">U13+U15+U16+U17+U19+U20</f>
        <v>11816.9</v>
      </c>
      <c r="V22" s="126">
        <f t="shared" si="6"/>
        <v>11906.300000000001</v>
      </c>
      <c r="W22" s="126">
        <f t="shared" ref="W22:X22" si="7">W13+W15+W16+W17+W19+W20</f>
        <v>11835.9</v>
      </c>
      <c r="X22" s="126">
        <f t="shared" si="7"/>
        <v>11716.500000000002</v>
      </c>
      <c r="Y22" s="126">
        <f t="shared" ref="Y22:Z22" si="8">Y13+Y15+Y16+Y17+Y19+Y20</f>
        <v>11533.9</v>
      </c>
      <c r="Z22" s="126">
        <f t="shared" si="8"/>
        <v>11274.9</v>
      </c>
      <c r="AA22" s="126">
        <f t="shared" ref="AA22:AB22" si="9">AA13+AA15+AA16+AA17+AA19+AA20</f>
        <v>11257.8</v>
      </c>
      <c r="AB22" s="126">
        <f t="shared" si="9"/>
        <v>11305.4</v>
      </c>
      <c r="AC22" s="126">
        <f t="shared" ref="AC22:AD22" si="10">AC13+AC15+AC16+AC17+AC19+AC20</f>
        <v>11339.8</v>
      </c>
      <c r="AD22" s="126">
        <f t="shared" si="10"/>
        <v>11362.3</v>
      </c>
      <c r="AE22" s="126">
        <f t="shared" ref="AE22:AF22" si="11">AE13+AE15+AE16+AE17+AE19+AE20</f>
        <v>11476.699999999999</v>
      </c>
      <c r="AF22" s="126">
        <f t="shared" si="11"/>
        <v>11047.400000000001</v>
      </c>
      <c r="AG22" s="126">
        <f t="shared" ref="AG22:AH22" si="12">AG13+AG15+AG16+AG17+AG19+AG20</f>
        <v>11132.300000000001</v>
      </c>
      <c r="AH22" s="126">
        <f t="shared" si="12"/>
        <v>10779.3</v>
      </c>
      <c r="AI22" s="126">
        <f t="shared" ref="AI22:AN22" si="13">AI13+AI15+AI16+AI17+AI19+AI20</f>
        <v>11173.900000000001</v>
      </c>
      <c r="AJ22" s="126">
        <f t="shared" si="13"/>
        <v>10848.199999999999</v>
      </c>
      <c r="AK22" s="126">
        <f t="shared" si="13"/>
        <v>11132.300000000001</v>
      </c>
      <c r="AL22" s="126">
        <f t="shared" si="13"/>
        <v>11207.5</v>
      </c>
      <c r="AM22" s="126">
        <f t="shared" si="13"/>
        <v>11474.699999999999</v>
      </c>
      <c r="AN22" s="126">
        <f t="shared" si="13"/>
        <v>11639.999999999998</v>
      </c>
      <c r="AO22" s="126">
        <f t="shared" ref="AO22:AT22" si="14">AO13+AO15+AO16+AO17+AO19+AO20</f>
        <v>11807.9</v>
      </c>
      <c r="AP22" s="126">
        <f t="shared" si="14"/>
        <v>11978.499999999998</v>
      </c>
      <c r="AQ22" s="126">
        <f t="shared" si="14"/>
        <v>12171.9</v>
      </c>
      <c r="AR22" s="126">
        <f t="shared" si="14"/>
        <v>11561</v>
      </c>
      <c r="AS22" s="126">
        <f t="shared" si="14"/>
        <v>11610.6</v>
      </c>
      <c r="AT22" s="126">
        <f t="shared" si="14"/>
        <v>10972.500000000002</v>
      </c>
      <c r="AU22" s="126">
        <f t="shared" ref="AU22:AZ22" si="15">AU13+AU15+AU16+AU17+AU19+AU20</f>
        <v>10976.000000000002</v>
      </c>
      <c r="AV22" s="126">
        <f t="shared" si="15"/>
        <v>11113.699999999999</v>
      </c>
      <c r="AW22" s="126">
        <f t="shared" si="15"/>
        <v>11223.299999999997</v>
      </c>
      <c r="AX22" s="126">
        <f t="shared" si="15"/>
        <v>11315.4</v>
      </c>
      <c r="AY22" s="126">
        <f t="shared" si="15"/>
        <v>11154.1</v>
      </c>
      <c r="AZ22" s="126">
        <f t="shared" si="15"/>
        <v>11307.800000000001</v>
      </c>
      <c r="BA22" s="126">
        <f t="shared" ref="BA22:BF22" si="16">BA13+BA15+BA16+BA17+BA19+BA20</f>
        <v>11252.4</v>
      </c>
      <c r="BB22" s="126">
        <f t="shared" si="16"/>
        <v>11646.5</v>
      </c>
      <c r="BC22" s="126">
        <f t="shared" si="16"/>
        <v>12115.500000000002</v>
      </c>
      <c r="BD22" s="126">
        <f t="shared" si="16"/>
        <v>11924.3</v>
      </c>
      <c r="BE22" s="126">
        <f t="shared" si="16"/>
        <v>11523.4</v>
      </c>
      <c r="BF22" s="126">
        <f t="shared" si="16"/>
        <v>11838.1</v>
      </c>
      <c r="BG22" s="126">
        <f t="shared" ref="BG22:BL22" si="17">BG13+BG15+BG16+BG17+BG19+BG20</f>
        <v>11836.5</v>
      </c>
      <c r="BH22" s="126">
        <f t="shared" si="17"/>
        <v>11955.5</v>
      </c>
      <c r="BI22" s="126">
        <f t="shared" si="17"/>
        <v>12062.5</v>
      </c>
      <c r="BJ22" s="126">
        <f t="shared" si="17"/>
        <v>12074.300000000001</v>
      </c>
      <c r="BK22" s="126">
        <f t="shared" si="17"/>
        <v>12274.199999999999</v>
      </c>
      <c r="BL22" s="126">
        <f t="shared" si="17"/>
        <v>12450.699999999999</v>
      </c>
      <c r="BM22" s="126">
        <f t="shared" ref="BM22:BR22" si="18">BM13+BM15+BM16+BM17+BM19+BM20</f>
        <v>12703.699999999999</v>
      </c>
      <c r="BN22" s="126">
        <f t="shared" si="18"/>
        <v>12829.799999999997</v>
      </c>
      <c r="BO22" s="126">
        <f t="shared" si="18"/>
        <v>12829.800000000001</v>
      </c>
      <c r="BP22" s="126">
        <f t="shared" si="18"/>
        <v>12804.279999999999</v>
      </c>
      <c r="BQ22" s="126">
        <f t="shared" si="18"/>
        <v>13432.003999999999</v>
      </c>
      <c r="BR22" s="126">
        <f t="shared" si="18"/>
        <v>13580.733999999999</v>
      </c>
      <c r="BS22" s="126">
        <f t="shared" ref="BS22:BX22" si="19">BS13+BS15+BS16+BS17+BS19+BS20</f>
        <v>13793.857999999998</v>
      </c>
      <c r="BT22" s="126">
        <f t="shared" si="19"/>
        <v>13619.3</v>
      </c>
      <c r="BU22" s="126">
        <f t="shared" si="19"/>
        <v>12700.599999999999</v>
      </c>
      <c r="BV22" s="126">
        <f t="shared" si="19"/>
        <v>12616.4</v>
      </c>
      <c r="BW22" s="126">
        <f t="shared" si="19"/>
        <v>12611</v>
      </c>
      <c r="BX22" s="126">
        <f t="shared" si="19"/>
        <v>12446.1</v>
      </c>
      <c r="BY22" s="126">
        <f t="shared" ref="BY22:CD22" si="20">BY13+BY15+BY16+BY17+BY19+BY20</f>
        <v>12458.599999999999</v>
      </c>
      <c r="BZ22" s="126">
        <f t="shared" si="20"/>
        <v>12293.499999999998</v>
      </c>
      <c r="CA22" s="126">
        <f t="shared" si="20"/>
        <v>12442.999999999998</v>
      </c>
      <c r="CB22" s="126">
        <f t="shared" si="20"/>
        <v>12471.099999999999</v>
      </c>
      <c r="CC22" s="126">
        <f t="shared" si="20"/>
        <v>12445.602000000001</v>
      </c>
      <c r="CD22" s="126">
        <f t="shared" si="20"/>
        <v>12551.501999999999</v>
      </c>
      <c r="CE22" s="126">
        <f t="shared" ref="CE22:CK22" si="21">CE13+CE15+CE16+CE17+CE19+CE20</f>
        <v>12762.842999999999</v>
      </c>
      <c r="CF22" s="126">
        <f t="shared" si="21"/>
        <v>12613.1</v>
      </c>
      <c r="CG22" s="126">
        <f t="shared" si="21"/>
        <v>12545.699999999999</v>
      </c>
      <c r="CH22" s="126">
        <f t="shared" si="21"/>
        <v>11767.328</v>
      </c>
      <c r="CI22" s="126">
        <f t="shared" si="21"/>
        <v>11505.8</v>
      </c>
      <c r="CJ22" s="126">
        <f t="shared" si="21"/>
        <v>11330.3</v>
      </c>
      <c r="CK22" s="126">
        <f t="shared" si="21"/>
        <v>11168.3</v>
      </c>
      <c r="CL22" s="126">
        <f t="shared" ref="CL22:CQ22" si="22">CL13+CL15+CL16+CL17+CL19+CL20</f>
        <v>11174.699999999999</v>
      </c>
      <c r="CM22" s="126">
        <f t="shared" si="22"/>
        <v>10871.868999999999</v>
      </c>
      <c r="CN22" s="126">
        <f t="shared" si="22"/>
        <v>10992.999999999998</v>
      </c>
      <c r="CO22" s="126">
        <f t="shared" si="22"/>
        <v>10026.699999999999</v>
      </c>
      <c r="CP22" s="126">
        <f t="shared" si="22"/>
        <v>9994.1999999999989</v>
      </c>
      <c r="CQ22" s="126">
        <f t="shared" si="22"/>
        <v>10009.5</v>
      </c>
      <c r="CR22" s="126">
        <f t="shared" ref="CR22:CW22" si="23">CR13+CR15+CR16+CR17+CR19+CR20</f>
        <v>9355.4</v>
      </c>
      <c r="CS22" s="126">
        <f t="shared" si="23"/>
        <v>9200</v>
      </c>
      <c r="CT22" s="126">
        <f t="shared" si="23"/>
        <v>9030.4</v>
      </c>
      <c r="CU22" s="126">
        <f t="shared" si="23"/>
        <v>9310.1</v>
      </c>
      <c r="CV22" s="126">
        <f t="shared" si="23"/>
        <v>8546.9</v>
      </c>
      <c r="CW22" s="126">
        <f t="shared" si="23"/>
        <v>8339.7999999999993</v>
      </c>
      <c r="CX22" s="126">
        <f t="shared" ref="CX22:EC22" si="24">CX13+CX15+CX16+CX17+CX19+CX20</f>
        <v>8004.2999999999993</v>
      </c>
      <c r="CY22" s="126">
        <f t="shared" si="24"/>
        <v>7323</v>
      </c>
      <c r="CZ22" s="126">
        <f t="shared" si="24"/>
        <v>7161.4</v>
      </c>
      <c r="DA22" s="126">
        <f t="shared" si="24"/>
        <v>7652</v>
      </c>
      <c r="DB22" s="126">
        <f t="shared" si="24"/>
        <v>7563.1</v>
      </c>
      <c r="DC22" s="126">
        <f t="shared" si="24"/>
        <v>7445.2</v>
      </c>
      <c r="DD22" s="126">
        <f t="shared" si="24"/>
        <v>7202.9800000000005</v>
      </c>
      <c r="DE22" s="126">
        <f t="shared" si="24"/>
        <v>7186.07</v>
      </c>
      <c r="DF22" s="126">
        <f t="shared" si="24"/>
        <v>7736.79</v>
      </c>
      <c r="DG22" s="126">
        <f t="shared" si="24"/>
        <v>8486.6779999999981</v>
      </c>
      <c r="DH22" s="126">
        <f t="shared" si="24"/>
        <v>8905.5</v>
      </c>
      <c r="DI22" s="126">
        <f t="shared" si="24"/>
        <v>9138.6999999999989</v>
      </c>
      <c r="DJ22" s="126">
        <f t="shared" si="24"/>
        <v>9450.1999999999989</v>
      </c>
      <c r="DK22" s="126">
        <f t="shared" si="24"/>
        <v>9653</v>
      </c>
      <c r="DL22" s="126">
        <f t="shared" si="24"/>
        <v>9901.9999999999982</v>
      </c>
      <c r="DM22" s="126">
        <f t="shared" si="24"/>
        <v>10029.500000000002</v>
      </c>
      <c r="DN22" s="126">
        <f t="shared" si="24"/>
        <v>10148.000000000002</v>
      </c>
      <c r="DO22" s="126">
        <f t="shared" si="24"/>
        <v>10476.200000000001</v>
      </c>
      <c r="DP22" s="126">
        <f t="shared" si="24"/>
        <v>10422.800000000001</v>
      </c>
      <c r="DQ22" s="126">
        <f t="shared" si="24"/>
        <v>9734</v>
      </c>
      <c r="DR22" s="126">
        <f t="shared" si="24"/>
        <v>9902.5999999999985</v>
      </c>
      <c r="DS22" s="126">
        <f t="shared" si="24"/>
        <v>9783</v>
      </c>
      <c r="DT22" s="126">
        <f t="shared" si="24"/>
        <v>9927.5</v>
      </c>
      <c r="DU22" s="126">
        <f t="shared" si="24"/>
        <v>10328.699999999999</v>
      </c>
      <c r="DV22" s="126">
        <f t="shared" si="24"/>
        <v>10592.2</v>
      </c>
      <c r="DW22" s="126">
        <f t="shared" si="24"/>
        <v>10592.1</v>
      </c>
      <c r="DX22" s="126">
        <f t="shared" si="24"/>
        <v>10406.900000000001</v>
      </c>
      <c r="DY22" s="126">
        <f t="shared" si="24"/>
        <v>9878.7999999999993</v>
      </c>
      <c r="DZ22" s="126">
        <f t="shared" si="24"/>
        <v>9796.0999999999985</v>
      </c>
      <c r="EA22" s="126">
        <f t="shared" si="24"/>
        <v>9741.0999999999985</v>
      </c>
      <c r="EB22" s="126">
        <f t="shared" si="24"/>
        <v>9550.5999999999985</v>
      </c>
      <c r="EC22" s="126">
        <f t="shared" si="24"/>
        <v>9168.6999999999989</v>
      </c>
      <c r="ED22" s="126">
        <f t="shared" ref="ED22:FF22" si="25">ED13+ED15+ED16+ED17+ED19+ED20</f>
        <v>9329.0999999999985</v>
      </c>
      <c r="EE22" s="126">
        <f t="shared" si="25"/>
        <v>9664.4999999999982</v>
      </c>
      <c r="EF22" s="126">
        <f t="shared" si="25"/>
        <v>9679.4</v>
      </c>
      <c r="EG22" s="126">
        <f t="shared" si="25"/>
        <v>9556.8000000000011</v>
      </c>
      <c r="EH22" s="126">
        <f t="shared" si="25"/>
        <v>9524.4</v>
      </c>
      <c r="EI22" s="126">
        <f t="shared" si="25"/>
        <v>9527.6999999999989</v>
      </c>
      <c r="EJ22" s="126">
        <f t="shared" si="25"/>
        <v>9267.7999999999993</v>
      </c>
      <c r="EK22" s="126">
        <f t="shared" si="25"/>
        <v>9099.1</v>
      </c>
      <c r="EL22" s="126">
        <f t="shared" si="25"/>
        <v>8949</v>
      </c>
      <c r="EM22" s="126">
        <f t="shared" si="25"/>
        <v>8855.2000000000007</v>
      </c>
      <c r="EN22" s="126">
        <f t="shared" si="25"/>
        <v>8500.9</v>
      </c>
      <c r="EO22" s="126">
        <f t="shared" si="25"/>
        <v>8093.8999999999987</v>
      </c>
      <c r="EP22" s="126">
        <f t="shared" si="25"/>
        <v>7988.9</v>
      </c>
      <c r="EQ22" s="126">
        <f t="shared" si="25"/>
        <v>7956.9999999999991</v>
      </c>
      <c r="ER22" s="126">
        <f t="shared" si="25"/>
        <v>7717.7999999999993</v>
      </c>
      <c r="ES22" s="126">
        <f t="shared" si="25"/>
        <v>7550.0999999999995</v>
      </c>
      <c r="ET22" s="126">
        <f t="shared" si="25"/>
        <v>7420.7</v>
      </c>
      <c r="EU22" s="126">
        <f t="shared" si="25"/>
        <v>7240.7</v>
      </c>
      <c r="EV22" s="126">
        <f t="shared" si="25"/>
        <v>6937.6</v>
      </c>
      <c r="EW22" s="126">
        <f t="shared" si="25"/>
        <v>7093</v>
      </c>
      <c r="EX22" s="126">
        <f t="shared" si="25"/>
        <v>7061</v>
      </c>
      <c r="EY22" s="126">
        <f t="shared" si="25"/>
        <v>6947.5</v>
      </c>
      <c r="EZ22" s="126">
        <f t="shared" si="25"/>
        <v>6714.4</v>
      </c>
      <c r="FA22" s="126">
        <f t="shared" si="25"/>
        <v>6292.4</v>
      </c>
      <c r="FB22" s="126">
        <f t="shared" si="25"/>
        <v>5911.4</v>
      </c>
      <c r="FC22" s="126">
        <f t="shared" si="25"/>
        <v>5826.6999999999989</v>
      </c>
      <c r="FD22" s="126">
        <f t="shared" si="25"/>
        <v>5461.5</v>
      </c>
      <c r="FE22" s="126">
        <f t="shared" si="25"/>
        <v>6557.2999999999993</v>
      </c>
      <c r="FF22" s="126">
        <f t="shared" si="25"/>
        <v>6501.2999999999993</v>
      </c>
      <c r="FG22" s="126">
        <v>6447.5</v>
      </c>
      <c r="FH22" s="126">
        <f t="shared" ref="FH22:GM22" si="26">FH13+FH15+FH16+FH17+FH19+FH20</f>
        <v>6505.6999999999989</v>
      </c>
      <c r="FI22" s="126">
        <f t="shared" si="26"/>
        <v>6502.9999999999991</v>
      </c>
      <c r="FJ22" s="126">
        <f t="shared" si="26"/>
        <v>6302.0999999999995</v>
      </c>
      <c r="FK22" s="126">
        <f t="shared" si="26"/>
        <v>6223.5</v>
      </c>
      <c r="FL22" s="126">
        <f t="shared" si="26"/>
        <v>6095</v>
      </c>
      <c r="FM22" s="126">
        <f t="shared" si="26"/>
        <v>5916.5</v>
      </c>
      <c r="FN22" s="126">
        <f t="shared" si="26"/>
        <v>5923.0999999999995</v>
      </c>
      <c r="FO22" s="126">
        <f t="shared" si="26"/>
        <v>5957.6999999999989</v>
      </c>
      <c r="FP22" s="126">
        <f t="shared" si="26"/>
        <v>6002.5999999999985</v>
      </c>
      <c r="FQ22" s="126">
        <f t="shared" si="26"/>
        <v>6051.0999999999995</v>
      </c>
      <c r="FR22" s="126">
        <f t="shared" si="26"/>
        <v>5791.1999999999989</v>
      </c>
      <c r="FS22" s="126">
        <f t="shared" si="26"/>
        <v>5771.4</v>
      </c>
      <c r="FT22" s="126">
        <f t="shared" si="26"/>
        <v>5746.0999999999995</v>
      </c>
      <c r="FU22" s="126">
        <f t="shared" si="26"/>
        <v>5473.5999999999995</v>
      </c>
      <c r="FV22" s="126">
        <f t="shared" si="26"/>
        <v>5426.7999999999993</v>
      </c>
      <c r="FW22" s="126">
        <f t="shared" si="26"/>
        <v>5358.9</v>
      </c>
      <c r="FX22" s="126">
        <f t="shared" si="26"/>
        <v>5095.0999999999995</v>
      </c>
      <c r="FY22" s="126">
        <f t="shared" si="26"/>
        <v>4808.4999999999991</v>
      </c>
      <c r="FZ22" s="126">
        <f t="shared" si="26"/>
        <v>4859.7</v>
      </c>
      <c r="GA22" s="126">
        <f t="shared" si="26"/>
        <v>4820.8999999999996</v>
      </c>
      <c r="GB22" s="126">
        <f t="shared" si="26"/>
        <v>4814.7</v>
      </c>
      <c r="GC22" s="126">
        <f t="shared" si="26"/>
        <v>4691.0999999999995</v>
      </c>
      <c r="GD22" s="126">
        <f t="shared" si="26"/>
        <v>4708.5999999999995</v>
      </c>
      <c r="GE22" s="126">
        <f t="shared" si="26"/>
        <v>4671.3999999999987</v>
      </c>
      <c r="GF22" s="126">
        <f t="shared" si="26"/>
        <v>4721.8999999999996</v>
      </c>
      <c r="GG22" s="126">
        <f t="shared" si="26"/>
        <v>4879.2</v>
      </c>
      <c r="GH22" s="126">
        <f t="shared" si="26"/>
        <v>4924.7</v>
      </c>
      <c r="GI22" s="126">
        <f t="shared" si="26"/>
        <v>4926.0999999999995</v>
      </c>
      <c r="GJ22" s="126">
        <f t="shared" si="26"/>
        <v>4906.5999999999995</v>
      </c>
      <c r="GK22" s="126">
        <f t="shared" si="26"/>
        <v>4611.5999999999995</v>
      </c>
      <c r="GL22" s="126">
        <f t="shared" si="26"/>
        <v>4577.7999999999993</v>
      </c>
      <c r="GM22" s="126">
        <f t="shared" si="26"/>
        <v>4706.3999999999996</v>
      </c>
      <c r="GN22" s="126">
        <f>ROUND(GN13+GN15+GN16+GN17+GN19+GN20,1)</f>
        <v>4701.6000000000004</v>
      </c>
      <c r="GO22" s="126">
        <f t="shared" ref="GO22:HT22" si="27">GO13+GO15+GO16+GO17+GO19+GO20</f>
        <v>4714.5999999999995</v>
      </c>
      <c r="GP22" s="126">
        <f t="shared" si="27"/>
        <v>4721.9999999999991</v>
      </c>
      <c r="GQ22" s="126">
        <f t="shared" si="27"/>
        <v>4668.5999999999995</v>
      </c>
      <c r="GR22" s="126">
        <f t="shared" si="27"/>
        <v>4664.7</v>
      </c>
      <c r="GS22" s="126">
        <f t="shared" si="27"/>
        <v>4671.9199999999992</v>
      </c>
      <c r="GT22" s="126">
        <f t="shared" si="27"/>
        <v>4634.3999999999987</v>
      </c>
      <c r="GU22" s="126">
        <f t="shared" si="27"/>
        <v>4601.3999999999996</v>
      </c>
      <c r="GV22" s="126">
        <f t="shared" si="27"/>
        <v>4522.7999999999993</v>
      </c>
      <c r="GW22" s="126">
        <f t="shared" si="27"/>
        <v>4332.9999999999991</v>
      </c>
      <c r="GX22" s="126">
        <f t="shared" si="27"/>
        <v>4287.9999999999991</v>
      </c>
      <c r="GY22" s="126">
        <f t="shared" si="27"/>
        <v>4354</v>
      </c>
      <c r="GZ22" s="126">
        <f t="shared" si="27"/>
        <v>4492.8999999999987</v>
      </c>
      <c r="HA22" s="126">
        <f t="shared" si="27"/>
        <v>4429.5999999999995</v>
      </c>
      <c r="HB22" s="126">
        <f t="shared" si="27"/>
        <v>4614.2999999999993</v>
      </c>
      <c r="HC22" s="126">
        <f t="shared" si="27"/>
        <v>4611.4000000000005</v>
      </c>
      <c r="HD22" s="126">
        <f t="shared" si="27"/>
        <v>4747.8999999999996</v>
      </c>
      <c r="HE22" s="126">
        <f t="shared" si="27"/>
        <v>4743.6000000000004</v>
      </c>
      <c r="HF22" s="126">
        <f t="shared" si="27"/>
        <v>4602.7</v>
      </c>
      <c r="HG22" s="126">
        <f t="shared" si="27"/>
        <v>4565.3999999999996</v>
      </c>
      <c r="HH22" s="126">
        <f t="shared" si="27"/>
        <v>4476.8</v>
      </c>
      <c r="HI22" s="126">
        <f t="shared" si="27"/>
        <v>4334.2</v>
      </c>
      <c r="HJ22" s="126">
        <f t="shared" si="27"/>
        <v>4179.5</v>
      </c>
      <c r="HK22" s="126">
        <f t="shared" si="27"/>
        <v>3773.9000000000005</v>
      </c>
      <c r="HL22" s="126">
        <f t="shared" si="27"/>
        <v>3804.6000000000004</v>
      </c>
      <c r="HM22" s="126">
        <f t="shared" si="27"/>
        <v>3791.8</v>
      </c>
      <c r="HN22" s="126">
        <f t="shared" si="27"/>
        <v>3848.3</v>
      </c>
      <c r="HO22" s="126">
        <f t="shared" si="27"/>
        <v>3734.3</v>
      </c>
      <c r="HP22" s="126">
        <f t="shared" si="27"/>
        <v>3715.1</v>
      </c>
      <c r="HQ22" s="126">
        <f t="shared" si="27"/>
        <v>3709.6000000000004</v>
      </c>
      <c r="HR22" s="126">
        <f t="shared" si="27"/>
        <v>3710.1000000000004</v>
      </c>
      <c r="HS22" s="126">
        <f t="shared" si="27"/>
        <v>3718.2000000000003</v>
      </c>
      <c r="HT22" s="126">
        <f t="shared" si="27"/>
        <v>3724</v>
      </c>
      <c r="HU22" s="126">
        <f t="shared" ref="HU22:JJ22" si="28">HU13+HU15+HU16+HU17+HU19+HU20</f>
        <v>3568.3</v>
      </c>
      <c r="HV22" s="126">
        <f t="shared" si="28"/>
        <v>3473.5000000000005</v>
      </c>
      <c r="HW22" s="126">
        <f t="shared" si="28"/>
        <v>3305.3</v>
      </c>
      <c r="HX22" s="126">
        <f t="shared" si="28"/>
        <v>3271.2000000000003</v>
      </c>
      <c r="HY22" s="126">
        <f t="shared" si="28"/>
        <v>3240.6000000000004</v>
      </c>
      <c r="HZ22" s="126">
        <f t="shared" si="28"/>
        <v>3171.2</v>
      </c>
      <c r="IA22" s="126">
        <f t="shared" si="28"/>
        <v>3096.8999999999996</v>
      </c>
      <c r="IB22" s="126">
        <f t="shared" si="28"/>
        <v>3058.9</v>
      </c>
      <c r="IC22" s="126">
        <f t="shared" si="28"/>
        <v>3074.2999999999997</v>
      </c>
      <c r="ID22" s="126">
        <f t="shared" si="28"/>
        <v>3152.9999999999995</v>
      </c>
      <c r="IE22" s="126">
        <f t="shared" si="28"/>
        <v>3117.4</v>
      </c>
      <c r="IF22" s="126">
        <f t="shared" si="28"/>
        <v>3106.6</v>
      </c>
      <c r="IG22" s="126">
        <f t="shared" si="28"/>
        <v>3135.8999999999996</v>
      </c>
      <c r="IH22" s="126">
        <f t="shared" si="28"/>
        <v>3146.6</v>
      </c>
      <c r="II22" s="126">
        <f t="shared" si="28"/>
        <v>3193.7</v>
      </c>
      <c r="IJ22" s="126">
        <f t="shared" si="28"/>
        <v>3240.2</v>
      </c>
      <c r="IK22" s="126">
        <f t="shared" si="28"/>
        <v>3272.8999999999996</v>
      </c>
      <c r="IL22" s="126">
        <f t="shared" si="28"/>
        <v>3302.2</v>
      </c>
      <c r="IM22" s="126">
        <f t="shared" si="28"/>
        <v>3299.6</v>
      </c>
      <c r="IN22" s="126">
        <f t="shared" si="28"/>
        <v>3357.5000000000005</v>
      </c>
      <c r="IO22" s="126">
        <f t="shared" si="28"/>
        <v>3415.9999999999995</v>
      </c>
      <c r="IP22" s="126">
        <f t="shared" si="28"/>
        <v>3453.5</v>
      </c>
      <c r="IQ22" s="126">
        <f t="shared" si="28"/>
        <v>3347.2</v>
      </c>
      <c r="IR22" s="126">
        <f t="shared" si="28"/>
        <v>3344.4999999999995</v>
      </c>
      <c r="IS22" s="126">
        <f t="shared" si="28"/>
        <v>3350.7999999999997</v>
      </c>
      <c r="IT22" s="126">
        <f t="shared" si="28"/>
        <v>3268.7999999999997</v>
      </c>
      <c r="IU22" s="126">
        <f t="shared" si="28"/>
        <v>3338.2999999999997</v>
      </c>
      <c r="IV22" s="126">
        <f t="shared" si="28"/>
        <v>3349.1</v>
      </c>
      <c r="IW22" s="126">
        <f t="shared" si="28"/>
        <v>3343.4999999999995</v>
      </c>
      <c r="IX22" s="126">
        <f t="shared" si="28"/>
        <v>3317.6000000000004</v>
      </c>
      <c r="IY22" s="126">
        <f>IY13+IY15+IY16+IY17+IY19+IY20</f>
        <v>13198.900000000001</v>
      </c>
      <c r="IZ22" s="126">
        <f t="shared" ref="IZ22:JE22" si="29">IZ13+IZ15+IZ16+IZ17+IZ19+IZ20</f>
        <v>12069</v>
      </c>
      <c r="JA22" s="126">
        <f t="shared" si="29"/>
        <v>11476.699999999999</v>
      </c>
      <c r="JB22" s="126">
        <f t="shared" si="29"/>
        <v>12171.9</v>
      </c>
      <c r="JC22" s="126">
        <f t="shared" si="29"/>
        <v>12115.500000000002</v>
      </c>
      <c r="JD22" s="126">
        <f t="shared" si="29"/>
        <v>12829.800000000001</v>
      </c>
      <c r="JE22" s="126">
        <f t="shared" si="29"/>
        <v>12442.999999999998</v>
      </c>
      <c r="JF22" s="126">
        <f t="shared" si="28"/>
        <v>10871.868999999999</v>
      </c>
      <c r="JG22" s="126">
        <f t="shared" si="28"/>
        <v>7323</v>
      </c>
      <c r="JH22" s="126">
        <f t="shared" si="28"/>
        <v>9653</v>
      </c>
      <c r="JI22" s="126">
        <f t="shared" si="28"/>
        <v>10592.1</v>
      </c>
      <c r="JJ22" s="126">
        <f t="shared" si="28"/>
        <v>9527.6999999999989</v>
      </c>
      <c r="JK22" s="126">
        <v>7240.7</v>
      </c>
      <c r="JL22" s="126">
        <v>6447.5</v>
      </c>
      <c r="JM22" s="126">
        <f>JM13+JM15+JM16+JM17+JM19+JM20</f>
        <v>5771.4</v>
      </c>
      <c r="JN22" s="126">
        <f>JN13+JN15+JN16+JN17+JN19+JN20</f>
        <v>4671.3999999999987</v>
      </c>
      <c r="JO22" s="126">
        <f>JO13+JO15+JO16+JO17+JO19+JO20</f>
        <v>4668.5999999999995</v>
      </c>
      <c r="JP22" s="126">
        <v>4611.3999999999996</v>
      </c>
      <c r="JQ22" s="126">
        <v>3734.3</v>
      </c>
      <c r="JR22" s="126">
        <f>JR13+JR15+JR16+JR17+JR19+JR20</f>
        <v>3096.8999999999996</v>
      </c>
      <c r="JS22" s="126">
        <v>3299.6</v>
      </c>
      <c r="JT22" s="126">
        <f>JT13+JT15+JT16+JT17+JT19+JT20</f>
        <v>2921.5</v>
      </c>
      <c r="JU22" s="127">
        <f>JU13+JU15+JU16+JU17+JU19+JU20</f>
        <v>2329.5</v>
      </c>
      <c r="JV22" s="128"/>
      <c r="JW22" s="129" t="s">
        <v>58</v>
      </c>
      <c r="JX22" s="130"/>
      <c r="JY22" s="131"/>
      <c r="JZ22" s="125"/>
    </row>
    <row r="23" spans="1:286" s="16" customFormat="1" ht="35.1" customHeight="1">
      <c r="A23" s="211"/>
      <c r="B23" s="41" t="s">
        <v>59</v>
      </c>
      <c r="C23" s="42"/>
      <c r="D23" s="42"/>
      <c r="E23" s="43"/>
      <c r="F23" s="19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 t="s">
        <v>34</v>
      </c>
      <c r="IL23" s="79" t="s">
        <v>34</v>
      </c>
      <c r="IM23" s="79"/>
      <c r="IN23" s="79"/>
      <c r="IO23" s="79"/>
      <c r="IP23" s="79"/>
      <c r="IQ23" s="79"/>
      <c r="IR23" s="79"/>
      <c r="IS23" s="79"/>
      <c r="IT23" s="79"/>
      <c r="IU23" s="79"/>
      <c r="IV23" s="79"/>
      <c r="IW23" s="79"/>
      <c r="IX23" s="79" t="s">
        <v>34</v>
      </c>
      <c r="IY23" s="24"/>
      <c r="IZ23" s="79"/>
      <c r="JA23" s="79"/>
      <c r="JB23" s="24"/>
      <c r="JC23" s="79"/>
      <c r="JD23" s="79"/>
      <c r="JE23" s="79"/>
      <c r="JF23" s="79"/>
      <c r="JG23" s="79"/>
      <c r="JH23" s="79"/>
      <c r="JI23" s="79"/>
      <c r="JJ23" s="79"/>
      <c r="JK23" s="79"/>
      <c r="JL23" s="79"/>
      <c r="JM23" s="79"/>
      <c r="JN23" s="79"/>
      <c r="JO23" s="79"/>
      <c r="JP23" s="79"/>
      <c r="JQ23" s="79" t="s">
        <v>99</v>
      </c>
      <c r="JR23" s="79"/>
      <c r="JS23" s="79"/>
      <c r="JT23" s="79" t="s">
        <v>34</v>
      </c>
      <c r="JU23" s="44"/>
      <c r="JV23" s="25"/>
      <c r="JW23" s="23"/>
      <c r="JX23" s="22"/>
      <c r="JY23" s="23" t="s">
        <v>60</v>
      </c>
      <c r="JZ23" s="19"/>
    </row>
    <row r="24" spans="1:286" s="16" customFormat="1" ht="35.1" customHeight="1">
      <c r="A24" s="211"/>
      <c r="B24" s="63"/>
      <c r="C24" s="83" t="s">
        <v>61</v>
      </c>
      <c r="D24" s="65" t="s">
        <v>62</v>
      </c>
      <c r="E24" s="66"/>
      <c r="F24" s="67"/>
      <c r="G24" s="68">
        <v>737.3</v>
      </c>
      <c r="H24" s="68">
        <v>732.3</v>
      </c>
      <c r="I24" s="68">
        <v>696.3</v>
      </c>
      <c r="J24" s="68">
        <v>694.1</v>
      </c>
      <c r="K24" s="68">
        <v>649</v>
      </c>
      <c r="L24" s="68">
        <v>634.20000000000005</v>
      </c>
      <c r="M24" s="68">
        <v>669.9</v>
      </c>
      <c r="N24" s="68">
        <v>715.7</v>
      </c>
      <c r="O24" s="68">
        <v>777.7</v>
      </c>
      <c r="P24" s="68">
        <v>766.3</v>
      </c>
      <c r="Q24" s="68">
        <v>711.4</v>
      </c>
      <c r="R24" s="68">
        <v>729</v>
      </c>
      <c r="S24" s="68">
        <v>760</v>
      </c>
      <c r="T24" s="68">
        <v>750.9</v>
      </c>
      <c r="U24" s="68">
        <v>710.4</v>
      </c>
      <c r="V24" s="68">
        <v>683.5</v>
      </c>
      <c r="W24" s="68">
        <v>694.9</v>
      </c>
      <c r="X24" s="68">
        <v>714.9</v>
      </c>
      <c r="Y24" s="68">
        <v>703.9</v>
      </c>
      <c r="Z24" s="68">
        <v>687.3</v>
      </c>
      <c r="AA24" s="68">
        <v>756</v>
      </c>
      <c r="AB24" s="68">
        <v>774.9</v>
      </c>
      <c r="AC24" s="68">
        <v>799.1</v>
      </c>
      <c r="AD24" s="68">
        <v>798</v>
      </c>
      <c r="AE24" s="68">
        <v>839.6</v>
      </c>
      <c r="AF24" s="68">
        <v>806.4</v>
      </c>
      <c r="AG24" s="68">
        <v>814.9</v>
      </c>
      <c r="AH24" s="68">
        <v>800.7</v>
      </c>
      <c r="AI24" s="68">
        <v>827.4</v>
      </c>
      <c r="AJ24" s="68">
        <v>795.6</v>
      </c>
      <c r="AK24" s="68">
        <v>837.9</v>
      </c>
      <c r="AL24" s="68">
        <v>808.9</v>
      </c>
      <c r="AM24" s="68">
        <v>844.9</v>
      </c>
      <c r="AN24" s="68">
        <v>820.9</v>
      </c>
      <c r="AO24" s="68">
        <v>827.9</v>
      </c>
      <c r="AP24" s="68">
        <v>800.6</v>
      </c>
      <c r="AQ24" s="68">
        <v>843.1</v>
      </c>
      <c r="AR24" s="68">
        <v>833.1</v>
      </c>
      <c r="AS24" s="68">
        <v>833.6</v>
      </c>
      <c r="AT24" s="68">
        <v>834.7</v>
      </c>
      <c r="AU24" s="68">
        <v>802.8</v>
      </c>
      <c r="AV24" s="68">
        <v>803.1</v>
      </c>
      <c r="AW24" s="68">
        <v>825.4</v>
      </c>
      <c r="AX24" s="68">
        <v>795.6</v>
      </c>
      <c r="AY24" s="68">
        <v>746</v>
      </c>
      <c r="AZ24" s="68">
        <v>777.8</v>
      </c>
      <c r="BA24" s="68">
        <v>728.5</v>
      </c>
      <c r="BB24" s="68">
        <v>667.5</v>
      </c>
      <c r="BC24" s="68">
        <v>737.5</v>
      </c>
      <c r="BD24" s="68">
        <v>717.7</v>
      </c>
      <c r="BE24" s="68">
        <v>687</v>
      </c>
      <c r="BF24" s="68">
        <v>683.4</v>
      </c>
      <c r="BG24" s="68">
        <v>672.5</v>
      </c>
      <c r="BH24" s="68">
        <v>645.1</v>
      </c>
      <c r="BI24" s="68">
        <v>729.9</v>
      </c>
      <c r="BJ24" s="68">
        <v>595.1</v>
      </c>
      <c r="BK24" s="68">
        <v>598.1</v>
      </c>
      <c r="BL24" s="68">
        <v>624.4</v>
      </c>
      <c r="BM24" s="68">
        <v>638.6</v>
      </c>
      <c r="BN24" s="68">
        <v>669.2</v>
      </c>
      <c r="BO24" s="68">
        <v>617.9</v>
      </c>
      <c r="BP24" s="68">
        <v>655.9</v>
      </c>
      <c r="BQ24" s="68">
        <v>645.48199999999997</v>
      </c>
      <c r="BR24" s="68">
        <v>629.1</v>
      </c>
      <c r="BS24" s="68">
        <v>729.10400000000004</v>
      </c>
      <c r="BT24" s="68">
        <v>808.9</v>
      </c>
      <c r="BU24" s="68">
        <v>869.1</v>
      </c>
      <c r="BV24" s="68">
        <v>770</v>
      </c>
      <c r="BW24" s="68">
        <v>750.3</v>
      </c>
      <c r="BX24" s="68">
        <v>716.2</v>
      </c>
      <c r="BY24" s="68">
        <v>819.9</v>
      </c>
      <c r="BZ24" s="68">
        <v>722.6</v>
      </c>
      <c r="CA24" s="68">
        <v>738.2</v>
      </c>
      <c r="CB24" s="68">
        <v>668.4</v>
      </c>
      <c r="CC24" s="68">
        <v>613.29999999999995</v>
      </c>
      <c r="CD24" s="68">
        <v>632</v>
      </c>
      <c r="CE24" s="68">
        <v>742.71600000000001</v>
      </c>
      <c r="CF24" s="68">
        <v>631.20000000000005</v>
      </c>
      <c r="CG24" s="68">
        <v>678.2</v>
      </c>
      <c r="CH24" s="68">
        <v>650.00400000000002</v>
      </c>
      <c r="CI24" s="68">
        <v>660.3</v>
      </c>
      <c r="CJ24" s="68">
        <v>694.4</v>
      </c>
      <c r="CK24" s="68">
        <v>698.8</v>
      </c>
      <c r="CL24" s="68">
        <v>690.7</v>
      </c>
      <c r="CM24" s="68">
        <v>711.79399999999998</v>
      </c>
      <c r="CN24" s="68">
        <v>798.9</v>
      </c>
      <c r="CO24" s="68">
        <v>654.70000000000005</v>
      </c>
      <c r="CP24" s="68">
        <v>681.3</v>
      </c>
      <c r="CQ24" s="68">
        <v>701.4</v>
      </c>
      <c r="CR24" s="68">
        <v>683.2</v>
      </c>
      <c r="CS24" s="68">
        <v>726.7</v>
      </c>
      <c r="CT24" s="68">
        <v>706.4</v>
      </c>
      <c r="CU24" s="68">
        <v>723.7</v>
      </c>
      <c r="CV24" s="68">
        <v>831.6</v>
      </c>
      <c r="CW24" s="68">
        <v>776.7</v>
      </c>
      <c r="CX24" s="68">
        <v>933.5</v>
      </c>
      <c r="CY24" s="68">
        <v>876.4</v>
      </c>
      <c r="CZ24" s="68">
        <v>928</v>
      </c>
      <c r="DA24" s="68">
        <v>917.7</v>
      </c>
      <c r="DB24" s="68">
        <v>945.2</v>
      </c>
      <c r="DC24" s="68">
        <v>840.3</v>
      </c>
      <c r="DD24" s="68">
        <v>778</v>
      </c>
      <c r="DE24" s="68">
        <v>708.1</v>
      </c>
      <c r="DF24" s="68">
        <v>604.69000000000005</v>
      </c>
      <c r="DG24" s="68">
        <v>532.53</v>
      </c>
      <c r="DH24" s="68">
        <v>537.29999999999995</v>
      </c>
      <c r="DI24" s="68">
        <v>484.9</v>
      </c>
      <c r="DJ24" s="68">
        <v>493.7</v>
      </c>
      <c r="DK24" s="68">
        <v>518.5</v>
      </c>
      <c r="DL24" s="68">
        <v>462.7</v>
      </c>
      <c r="DM24" s="68">
        <v>493.4</v>
      </c>
      <c r="DN24" s="68">
        <v>451</v>
      </c>
      <c r="DO24" s="68">
        <v>477</v>
      </c>
      <c r="DP24" s="68">
        <v>471.3</v>
      </c>
      <c r="DQ24" s="68">
        <v>491.2</v>
      </c>
      <c r="DR24" s="68">
        <v>447.8</v>
      </c>
      <c r="DS24" s="68">
        <v>449.4</v>
      </c>
      <c r="DT24" s="68">
        <v>433.3</v>
      </c>
      <c r="DU24" s="68">
        <v>416</v>
      </c>
      <c r="DV24" s="68">
        <v>410.6</v>
      </c>
      <c r="DW24" s="68">
        <v>417.8</v>
      </c>
      <c r="DX24" s="68">
        <v>398.6</v>
      </c>
      <c r="DY24" s="68">
        <v>413.3</v>
      </c>
      <c r="DZ24" s="68">
        <v>388</v>
      </c>
      <c r="EA24" s="68">
        <v>400.7</v>
      </c>
      <c r="EB24" s="68">
        <v>399.5</v>
      </c>
      <c r="EC24" s="68">
        <v>389.9</v>
      </c>
      <c r="ED24" s="68">
        <v>388.6</v>
      </c>
      <c r="EE24" s="68">
        <v>378.7</v>
      </c>
      <c r="EF24" s="68">
        <v>375.9</v>
      </c>
      <c r="EG24" s="68">
        <v>366.1</v>
      </c>
      <c r="EH24" s="68">
        <v>394.8</v>
      </c>
      <c r="EI24" s="68">
        <v>411.1</v>
      </c>
      <c r="EJ24" s="68">
        <v>371.4</v>
      </c>
      <c r="EK24" s="68">
        <v>374.5</v>
      </c>
      <c r="EL24" s="68">
        <v>377.2</v>
      </c>
      <c r="EM24" s="68">
        <v>371.7</v>
      </c>
      <c r="EN24" s="68">
        <v>367.1</v>
      </c>
      <c r="EO24" s="68">
        <v>385.6</v>
      </c>
      <c r="EP24" s="68">
        <v>407.2</v>
      </c>
      <c r="EQ24" s="68">
        <v>464.5</v>
      </c>
      <c r="ER24" s="68">
        <v>491.5</v>
      </c>
      <c r="ES24" s="68">
        <v>494.8</v>
      </c>
      <c r="ET24" s="68">
        <v>523.5</v>
      </c>
      <c r="EU24" s="68">
        <v>577.29999999999995</v>
      </c>
      <c r="EV24" s="68">
        <v>630.4</v>
      </c>
      <c r="EW24" s="68">
        <v>636.6</v>
      </c>
      <c r="EX24" s="68">
        <v>514</v>
      </c>
      <c r="EY24" s="68">
        <v>513.6</v>
      </c>
      <c r="EZ24" s="68">
        <v>472.5</v>
      </c>
      <c r="FA24" s="68">
        <v>475.7</v>
      </c>
      <c r="FB24" s="68">
        <v>482.8</v>
      </c>
      <c r="FC24" s="68">
        <v>483.7</v>
      </c>
      <c r="FD24" s="68">
        <v>488.5</v>
      </c>
      <c r="FE24" s="68">
        <v>484.2</v>
      </c>
      <c r="FF24" s="68">
        <v>472.9</v>
      </c>
      <c r="FG24" s="68">
        <v>474.1</v>
      </c>
      <c r="FH24" s="68">
        <v>479.5</v>
      </c>
      <c r="FI24" s="68">
        <v>472.9</v>
      </c>
      <c r="FJ24" s="68">
        <v>482.2</v>
      </c>
      <c r="FK24" s="68">
        <v>457.8</v>
      </c>
      <c r="FL24" s="68">
        <v>451</v>
      </c>
      <c r="FM24" s="68">
        <v>455.8</v>
      </c>
      <c r="FN24" s="68">
        <v>442.1</v>
      </c>
      <c r="FO24" s="68">
        <v>453.3</v>
      </c>
      <c r="FP24" s="68">
        <v>447.8</v>
      </c>
      <c r="FQ24" s="68">
        <v>449.9</v>
      </c>
      <c r="FR24" s="68">
        <v>437.3</v>
      </c>
      <c r="FS24" s="68">
        <v>438</v>
      </c>
      <c r="FT24" s="68">
        <v>435.7</v>
      </c>
      <c r="FU24" s="68">
        <v>431.3</v>
      </c>
      <c r="FV24" s="68">
        <v>360</v>
      </c>
      <c r="FW24" s="68">
        <v>357.4</v>
      </c>
      <c r="FX24" s="68">
        <v>341.3</v>
      </c>
      <c r="FY24" s="68">
        <v>336.5</v>
      </c>
      <c r="FZ24" s="68">
        <v>326.8</v>
      </c>
      <c r="GA24" s="68">
        <v>325</v>
      </c>
      <c r="GB24" s="68">
        <v>329.5</v>
      </c>
      <c r="GC24" s="68">
        <v>349.1</v>
      </c>
      <c r="GD24" s="68">
        <v>344.6</v>
      </c>
      <c r="GE24" s="68">
        <v>347.1</v>
      </c>
      <c r="GF24" s="68">
        <v>335.5</v>
      </c>
      <c r="GG24" s="68">
        <v>335.1</v>
      </c>
      <c r="GH24" s="68">
        <v>325.2</v>
      </c>
      <c r="GI24" s="68">
        <v>334.5</v>
      </c>
      <c r="GJ24" s="68">
        <v>326.10000000000002</v>
      </c>
      <c r="GK24" s="68">
        <v>327.3</v>
      </c>
      <c r="GL24" s="68">
        <v>349.6</v>
      </c>
      <c r="GM24" s="68">
        <v>334</v>
      </c>
      <c r="GN24" s="68">
        <v>328.8</v>
      </c>
      <c r="GO24" s="68">
        <v>342.7</v>
      </c>
      <c r="GP24" s="68">
        <v>343.2</v>
      </c>
      <c r="GQ24" s="68">
        <v>311.39999999999998</v>
      </c>
      <c r="GR24" s="68">
        <v>304.7</v>
      </c>
      <c r="GS24" s="68">
        <v>301.8</v>
      </c>
      <c r="GT24" s="68">
        <v>299.8</v>
      </c>
      <c r="GU24" s="68">
        <v>298</v>
      </c>
      <c r="GV24" s="68">
        <v>294.5</v>
      </c>
      <c r="GW24" s="68">
        <v>283</v>
      </c>
      <c r="GX24" s="68">
        <v>279</v>
      </c>
      <c r="GY24" s="68">
        <v>271.10000000000002</v>
      </c>
      <c r="GZ24" s="68">
        <v>270.2</v>
      </c>
      <c r="HA24" s="68">
        <v>263.7</v>
      </c>
      <c r="HB24" s="68">
        <v>264.89999999999998</v>
      </c>
      <c r="HC24" s="68">
        <v>305.89999999999998</v>
      </c>
      <c r="HD24" s="68">
        <v>304.2</v>
      </c>
      <c r="HE24" s="68">
        <v>305.2</v>
      </c>
      <c r="HF24" s="68">
        <v>311.10000000000002</v>
      </c>
      <c r="HG24" s="68">
        <v>302.10000000000002</v>
      </c>
      <c r="HH24" s="68">
        <v>300.3</v>
      </c>
      <c r="HI24" s="68">
        <v>307.3</v>
      </c>
      <c r="HJ24" s="68">
        <v>307</v>
      </c>
      <c r="HK24" s="68">
        <v>299.10000000000002</v>
      </c>
      <c r="HL24" s="68">
        <v>321.8</v>
      </c>
      <c r="HM24" s="68">
        <v>327.3</v>
      </c>
      <c r="HN24" s="68">
        <v>330.6</v>
      </c>
      <c r="HO24" s="68">
        <v>323.7</v>
      </c>
      <c r="HP24" s="68">
        <v>324.60000000000002</v>
      </c>
      <c r="HQ24" s="68">
        <v>322.8</v>
      </c>
      <c r="HR24" s="68">
        <v>342.1</v>
      </c>
      <c r="HS24" s="68">
        <v>356.1</v>
      </c>
      <c r="HT24" s="68">
        <v>357.1</v>
      </c>
      <c r="HU24" s="68">
        <v>367.4</v>
      </c>
      <c r="HV24" s="68">
        <v>357.8</v>
      </c>
      <c r="HW24" s="68">
        <v>326</v>
      </c>
      <c r="HX24" s="68">
        <v>333.3</v>
      </c>
      <c r="HY24" s="68">
        <v>347.3</v>
      </c>
      <c r="HZ24" s="68">
        <v>346.2</v>
      </c>
      <c r="IA24" s="68">
        <v>323.89999999999998</v>
      </c>
      <c r="IB24" s="68">
        <v>303.10000000000002</v>
      </c>
      <c r="IC24" s="68">
        <v>299.7</v>
      </c>
      <c r="ID24" s="68">
        <v>341.6</v>
      </c>
      <c r="IE24" s="68">
        <v>331.8</v>
      </c>
      <c r="IF24" s="68">
        <v>305</v>
      </c>
      <c r="IG24" s="68">
        <v>282.89999999999998</v>
      </c>
      <c r="IH24" s="68">
        <v>321.7</v>
      </c>
      <c r="II24" s="68">
        <v>346.4</v>
      </c>
      <c r="IJ24" s="68">
        <v>340.9</v>
      </c>
      <c r="IK24" s="68">
        <v>343.2</v>
      </c>
      <c r="IL24" s="68">
        <v>326</v>
      </c>
      <c r="IM24" s="68">
        <v>385.4</v>
      </c>
      <c r="IN24" s="68">
        <v>379.2</v>
      </c>
      <c r="IO24" s="68">
        <v>362.3</v>
      </c>
      <c r="IP24" s="68">
        <v>360.7</v>
      </c>
      <c r="IQ24" s="68">
        <v>358.5</v>
      </c>
      <c r="IR24" s="68">
        <v>412.3</v>
      </c>
      <c r="IS24" s="68">
        <v>409.6</v>
      </c>
      <c r="IT24" s="68">
        <v>409.5</v>
      </c>
      <c r="IU24" s="68">
        <v>403.2</v>
      </c>
      <c r="IV24" s="68">
        <v>401.1</v>
      </c>
      <c r="IW24" s="68">
        <v>445</v>
      </c>
      <c r="IX24" s="68">
        <v>439.8</v>
      </c>
      <c r="IY24" s="68">
        <v>737.3</v>
      </c>
      <c r="IZ24" s="68">
        <v>760</v>
      </c>
      <c r="JA24" s="68">
        <v>839.6</v>
      </c>
      <c r="JB24" s="68">
        <v>843.1</v>
      </c>
      <c r="JC24" s="68">
        <v>737.5</v>
      </c>
      <c r="JD24" s="68">
        <v>617.9</v>
      </c>
      <c r="JE24" s="68">
        <v>738.2</v>
      </c>
      <c r="JF24" s="68">
        <v>711.79399999999998</v>
      </c>
      <c r="JG24" s="68">
        <v>876.4</v>
      </c>
      <c r="JH24" s="68">
        <v>518.5</v>
      </c>
      <c r="JI24" s="68">
        <v>417.8</v>
      </c>
      <c r="JJ24" s="68">
        <v>411.1</v>
      </c>
      <c r="JK24" s="68">
        <v>577.29999999999995</v>
      </c>
      <c r="JL24" s="68">
        <v>474.1</v>
      </c>
      <c r="JM24" s="68">
        <v>438</v>
      </c>
      <c r="JN24" s="68">
        <v>347.1</v>
      </c>
      <c r="JO24" s="68">
        <v>311.39999999999998</v>
      </c>
      <c r="JP24" s="68">
        <v>305.89999999999998</v>
      </c>
      <c r="JQ24" s="68">
        <v>323.7</v>
      </c>
      <c r="JR24" s="68">
        <v>323.89999999999998</v>
      </c>
      <c r="JS24" s="68">
        <v>385.4</v>
      </c>
      <c r="JT24" s="68">
        <v>432.3</v>
      </c>
      <c r="JU24" s="69">
        <v>389.2</v>
      </c>
      <c r="JV24" s="81"/>
      <c r="JW24" s="70" t="s">
        <v>63</v>
      </c>
      <c r="JX24" s="70"/>
      <c r="JY24" s="71" t="s">
        <v>61</v>
      </c>
      <c r="JZ24" s="67"/>
    </row>
    <row r="25" spans="1:286" s="16" customFormat="1" ht="35.1" customHeight="1">
      <c r="A25" s="211"/>
      <c r="B25" s="57"/>
      <c r="C25" s="84" t="s">
        <v>64</v>
      </c>
      <c r="D25" s="42" t="s">
        <v>65</v>
      </c>
      <c r="E25" s="43"/>
      <c r="F25" s="19"/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79">
        <v>0</v>
      </c>
      <c r="BC25" s="79">
        <v>0</v>
      </c>
      <c r="BD25" s="79">
        <v>0</v>
      </c>
      <c r="BE25" s="79">
        <v>0</v>
      </c>
      <c r="BF25" s="79">
        <v>0</v>
      </c>
      <c r="BG25" s="79">
        <v>0</v>
      </c>
      <c r="BH25" s="79">
        <v>0</v>
      </c>
      <c r="BI25" s="79">
        <v>0</v>
      </c>
      <c r="BJ25" s="79">
        <v>0</v>
      </c>
      <c r="BK25" s="79">
        <v>0</v>
      </c>
      <c r="BL25" s="79">
        <v>0</v>
      </c>
      <c r="BM25" s="79">
        <v>0</v>
      </c>
      <c r="BN25" s="79">
        <v>0</v>
      </c>
      <c r="BO25" s="79">
        <v>0</v>
      </c>
      <c r="BP25" s="79">
        <v>0</v>
      </c>
      <c r="BQ25" s="79">
        <v>0</v>
      </c>
      <c r="BR25" s="79">
        <v>0</v>
      </c>
      <c r="BS25" s="79">
        <v>0</v>
      </c>
      <c r="BT25" s="79">
        <v>0</v>
      </c>
      <c r="BU25" s="79">
        <v>0</v>
      </c>
      <c r="BV25" s="79">
        <v>0</v>
      </c>
      <c r="BW25" s="79">
        <v>0</v>
      </c>
      <c r="BX25" s="79">
        <v>0</v>
      </c>
      <c r="BY25" s="79">
        <v>0</v>
      </c>
      <c r="BZ25" s="79">
        <v>0</v>
      </c>
      <c r="CA25" s="79">
        <v>0</v>
      </c>
      <c r="CB25" s="79">
        <v>0</v>
      </c>
      <c r="CC25" s="79">
        <v>0</v>
      </c>
      <c r="CD25" s="79">
        <v>0</v>
      </c>
      <c r="CE25" s="79">
        <v>0</v>
      </c>
      <c r="CF25" s="79">
        <v>0</v>
      </c>
      <c r="CG25" s="79">
        <v>0</v>
      </c>
      <c r="CH25" s="79">
        <v>0</v>
      </c>
      <c r="CI25" s="79">
        <v>0</v>
      </c>
      <c r="CJ25" s="79">
        <v>0</v>
      </c>
      <c r="CK25" s="79">
        <v>0</v>
      </c>
      <c r="CL25" s="79">
        <v>0</v>
      </c>
      <c r="CM25" s="79">
        <v>0</v>
      </c>
      <c r="CN25" s="79">
        <v>0</v>
      </c>
      <c r="CO25" s="79">
        <v>0</v>
      </c>
      <c r="CP25" s="79">
        <v>0</v>
      </c>
      <c r="CQ25" s="79">
        <v>0</v>
      </c>
      <c r="CR25" s="79">
        <v>0</v>
      </c>
      <c r="CS25" s="79">
        <v>0</v>
      </c>
      <c r="CT25" s="79">
        <v>0</v>
      </c>
      <c r="CU25" s="79">
        <v>0</v>
      </c>
      <c r="CV25" s="79">
        <v>0</v>
      </c>
      <c r="CW25" s="79">
        <v>0</v>
      </c>
      <c r="CX25" s="79">
        <v>0</v>
      </c>
      <c r="CY25" s="79">
        <v>0</v>
      </c>
      <c r="CZ25" s="79">
        <v>-0.1</v>
      </c>
      <c r="DA25" s="79">
        <v>-0.1</v>
      </c>
      <c r="DB25" s="79">
        <v>-0.1</v>
      </c>
      <c r="DC25" s="79">
        <v>-0.1</v>
      </c>
      <c r="DD25" s="79">
        <v>-0.1</v>
      </c>
      <c r="DE25" s="79">
        <v>-0.1</v>
      </c>
      <c r="DF25" s="79">
        <v>-0.1</v>
      </c>
      <c r="DG25" s="79">
        <v>-0.1</v>
      </c>
      <c r="DH25" s="79">
        <v>-0.1</v>
      </c>
      <c r="DI25" s="79">
        <v>-0.1</v>
      </c>
      <c r="DJ25" s="79">
        <v>-0.1</v>
      </c>
      <c r="DK25" s="79">
        <v>-0.1</v>
      </c>
      <c r="DL25" s="79">
        <v>-0.1</v>
      </c>
      <c r="DM25" s="79">
        <v>-0.1</v>
      </c>
      <c r="DN25" s="79">
        <v>-0.1</v>
      </c>
      <c r="DO25" s="79">
        <v>-0.1</v>
      </c>
      <c r="DP25" s="79">
        <v>-0.1</v>
      </c>
      <c r="DQ25" s="79">
        <v>-0.1</v>
      </c>
      <c r="DR25" s="79">
        <v>-0.1</v>
      </c>
      <c r="DS25" s="79">
        <v>-0.1</v>
      </c>
      <c r="DT25" s="79">
        <v>-0.1</v>
      </c>
      <c r="DU25" s="79">
        <v>-0.1</v>
      </c>
      <c r="DV25" s="79">
        <v>-0.1</v>
      </c>
      <c r="DW25" s="79">
        <v>-0.1</v>
      </c>
      <c r="DX25" s="79">
        <v>-0.1</v>
      </c>
      <c r="DY25" s="79">
        <v>-0.1</v>
      </c>
      <c r="DZ25" s="79">
        <v>-0.1</v>
      </c>
      <c r="EA25" s="79">
        <v>-0.1</v>
      </c>
      <c r="EB25" s="79">
        <v>-0.1</v>
      </c>
      <c r="EC25" s="79">
        <v>-0.1</v>
      </c>
      <c r="ED25" s="79">
        <v>-0.1</v>
      </c>
      <c r="EE25" s="79">
        <v>-0.1</v>
      </c>
      <c r="EF25" s="79">
        <v>-0.1</v>
      </c>
      <c r="EG25" s="79">
        <v>-0.1</v>
      </c>
      <c r="EH25" s="79">
        <v>-0.1</v>
      </c>
      <c r="EI25" s="79">
        <v>-0.1</v>
      </c>
      <c r="EJ25" s="79">
        <v>-0.1</v>
      </c>
      <c r="EK25" s="79">
        <v>-0.1</v>
      </c>
      <c r="EL25" s="79">
        <v>-0.1</v>
      </c>
      <c r="EM25" s="79">
        <v>-0.1</v>
      </c>
      <c r="EN25" s="79">
        <v>-0.1</v>
      </c>
      <c r="EO25" s="79">
        <v>-0.1</v>
      </c>
      <c r="EP25" s="79">
        <v>-0.1</v>
      </c>
      <c r="EQ25" s="79">
        <v>-0.1</v>
      </c>
      <c r="ER25" s="79">
        <v>-0.1</v>
      </c>
      <c r="ES25" s="79">
        <v>-0.1</v>
      </c>
      <c r="ET25" s="79">
        <v>-0.1</v>
      </c>
      <c r="EU25" s="79">
        <v>-0.1</v>
      </c>
      <c r="EV25" s="79">
        <v>-0.1</v>
      </c>
      <c r="EW25" s="79">
        <v>-0.1</v>
      </c>
      <c r="EX25" s="79">
        <v>-0.1</v>
      </c>
      <c r="EY25" s="79">
        <v>-0.1</v>
      </c>
      <c r="EZ25" s="79">
        <v>-0.1</v>
      </c>
      <c r="FA25" s="79">
        <v>-0.1</v>
      </c>
      <c r="FB25" s="79">
        <v>-0.1</v>
      </c>
      <c r="FC25" s="79">
        <v>-0.1</v>
      </c>
      <c r="FD25" s="79">
        <v>-0.1</v>
      </c>
      <c r="FE25" s="79">
        <v>-0.1</v>
      </c>
      <c r="FF25" s="79">
        <v>-0.1</v>
      </c>
      <c r="FG25" s="79">
        <v>-0.1</v>
      </c>
      <c r="FH25" s="79">
        <v>-0.1</v>
      </c>
      <c r="FI25" s="79">
        <v>-0.1</v>
      </c>
      <c r="FJ25" s="79">
        <v>-0.1</v>
      </c>
      <c r="FK25" s="79">
        <v>-0.1</v>
      </c>
      <c r="FL25" s="79">
        <v>-0.1</v>
      </c>
      <c r="FM25" s="79">
        <v>0.1</v>
      </c>
      <c r="FN25" s="79">
        <v>0.1</v>
      </c>
      <c r="FO25" s="79">
        <v>0.1</v>
      </c>
      <c r="FP25" s="79">
        <v>0.1</v>
      </c>
      <c r="FQ25" s="79">
        <v>0.1</v>
      </c>
      <c r="FR25" s="79">
        <v>0.1</v>
      </c>
      <c r="FS25" s="79">
        <v>0.1</v>
      </c>
      <c r="FT25" s="79">
        <v>0.1</v>
      </c>
      <c r="FU25" s="79">
        <v>0.1</v>
      </c>
      <c r="FV25" s="79">
        <v>0</v>
      </c>
      <c r="FW25" s="79">
        <v>0.1</v>
      </c>
      <c r="FX25" s="79">
        <v>0.1</v>
      </c>
      <c r="FY25" s="79">
        <v>0.1</v>
      </c>
      <c r="FZ25" s="79">
        <v>0.1</v>
      </c>
      <c r="GA25" s="79">
        <v>0.1</v>
      </c>
      <c r="GB25" s="79">
        <v>0.1</v>
      </c>
      <c r="GC25" s="79">
        <v>1</v>
      </c>
      <c r="GD25" s="79">
        <v>1</v>
      </c>
      <c r="GE25" s="79">
        <v>1</v>
      </c>
      <c r="GF25" s="79">
        <v>1</v>
      </c>
      <c r="GG25" s="79">
        <v>1</v>
      </c>
      <c r="GH25" s="79">
        <v>1</v>
      </c>
      <c r="GI25" s="79">
        <v>1.1000000000000001</v>
      </c>
      <c r="GJ25" s="79">
        <v>1</v>
      </c>
      <c r="GK25" s="79">
        <v>1</v>
      </c>
      <c r="GL25" s="79">
        <v>1</v>
      </c>
      <c r="GM25" s="79">
        <v>1</v>
      </c>
      <c r="GN25" s="79">
        <v>1</v>
      </c>
      <c r="GO25" s="79">
        <v>1.1000000000000001</v>
      </c>
      <c r="GP25" s="79">
        <v>1</v>
      </c>
      <c r="GQ25" s="79">
        <v>1</v>
      </c>
      <c r="GR25" s="79">
        <v>1</v>
      </c>
      <c r="GS25" s="79">
        <v>1</v>
      </c>
      <c r="GT25" s="79">
        <v>1.2</v>
      </c>
      <c r="GU25" s="79">
        <v>1.2</v>
      </c>
      <c r="GV25" s="79">
        <v>15.4</v>
      </c>
      <c r="GW25" s="79">
        <v>15.4</v>
      </c>
      <c r="GX25" s="79">
        <v>15.4</v>
      </c>
      <c r="GY25" s="79">
        <v>15.4</v>
      </c>
      <c r="GZ25" s="79">
        <v>15.4</v>
      </c>
      <c r="HA25" s="79">
        <v>15.6</v>
      </c>
      <c r="HB25" s="79">
        <v>15.7</v>
      </c>
      <c r="HC25" s="79">
        <v>15.7</v>
      </c>
      <c r="HD25" s="79">
        <v>15.7</v>
      </c>
      <c r="HE25" s="79">
        <v>15.7</v>
      </c>
      <c r="HF25" s="79">
        <v>15.7</v>
      </c>
      <c r="HG25" s="79">
        <v>15.8</v>
      </c>
      <c r="HH25" s="79">
        <v>15.8</v>
      </c>
      <c r="HI25" s="79">
        <v>16.7</v>
      </c>
      <c r="HJ25" s="79">
        <v>16.7</v>
      </c>
      <c r="HK25" s="79">
        <v>16.8</v>
      </c>
      <c r="HL25" s="79">
        <v>16.8</v>
      </c>
      <c r="HM25" s="79">
        <v>16.8</v>
      </c>
      <c r="HN25" s="79">
        <v>16.7</v>
      </c>
      <c r="HO25" s="79">
        <v>16.899999999999999</v>
      </c>
      <c r="HP25" s="79">
        <v>16.899999999999999</v>
      </c>
      <c r="HQ25" s="79">
        <v>16.899999999999999</v>
      </c>
      <c r="HR25" s="79">
        <v>16.8</v>
      </c>
      <c r="HS25" s="79">
        <v>16.8</v>
      </c>
      <c r="HT25" s="79">
        <v>16.600000000000001</v>
      </c>
      <c r="HU25" s="79">
        <v>16.7</v>
      </c>
      <c r="HV25" s="79">
        <v>18.2</v>
      </c>
      <c r="HW25" s="79">
        <v>18</v>
      </c>
      <c r="HX25" s="79">
        <v>18.2</v>
      </c>
      <c r="HY25" s="79">
        <v>18.100000000000001</v>
      </c>
      <c r="HZ25" s="79">
        <v>18.100000000000001</v>
      </c>
      <c r="IA25" s="79">
        <v>18.2</v>
      </c>
      <c r="IB25" s="79">
        <v>18.5</v>
      </c>
      <c r="IC25" s="79">
        <v>17.8</v>
      </c>
      <c r="ID25" s="79">
        <v>17.8</v>
      </c>
      <c r="IE25" s="79">
        <v>18.5</v>
      </c>
      <c r="IF25" s="79">
        <v>17.7</v>
      </c>
      <c r="IG25" s="79">
        <v>17.600000000000001</v>
      </c>
      <c r="IH25" s="79">
        <v>18.2</v>
      </c>
      <c r="II25" s="79">
        <v>17.5</v>
      </c>
      <c r="IJ25" s="79">
        <v>17.100000000000001</v>
      </c>
      <c r="IK25" s="79">
        <v>17</v>
      </c>
      <c r="IL25" s="79">
        <v>17.600000000000001</v>
      </c>
      <c r="IM25" s="79">
        <v>17.3</v>
      </c>
      <c r="IN25" s="79">
        <v>17</v>
      </c>
      <c r="IO25" s="79">
        <v>17.600000000000001</v>
      </c>
      <c r="IP25" s="79">
        <v>17.899999999999999</v>
      </c>
      <c r="IQ25" s="79">
        <v>18</v>
      </c>
      <c r="IR25" s="79">
        <v>18.3</v>
      </c>
      <c r="IS25" s="79">
        <v>18.600000000000001</v>
      </c>
      <c r="IT25" s="79">
        <v>19.3</v>
      </c>
      <c r="IU25" s="79">
        <v>19.5</v>
      </c>
      <c r="IV25" s="79">
        <v>19.899999999999999</v>
      </c>
      <c r="IW25" s="79">
        <v>19.8</v>
      </c>
      <c r="IX25" s="79">
        <v>19.899999999999999</v>
      </c>
      <c r="IY25" s="79">
        <v>0</v>
      </c>
      <c r="IZ25" s="79">
        <v>0</v>
      </c>
      <c r="JA25" s="79">
        <v>0</v>
      </c>
      <c r="JB25" s="79">
        <v>0</v>
      </c>
      <c r="JC25" s="79">
        <v>0</v>
      </c>
      <c r="JD25" s="79">
        <v>0</v>
      </c>
      <c r="JE25" s="79">
        <v>0</v>
      </c>
      <c r="JF25" s="79">
        <v>0</v>
      </c>
      <c r="JG25" s="79">
        <v>0</v>
      </c>
      <c r="JH25" s="79">
        <v>-0.1</v>
      </c>
      <c r="JI25" s="79">
        <v>-0.1</v>
      </c>
      <c r="JJ25" s="79">
        <v>-0.1</v>
      </c>
      <c r="JK25" s="79">
        <v>-0.1</v>
      </c>
      <c r="JL25" s="79">
        <v>-0.1</v>
      </c>
      <c r="JM25" s="79">
        <v>0.1</v>
      </c>
      <c r="JN25" s="79">
        <v>1</v>
      </c>
      <c r="JO25" s="79">
        <v>1</v>
      </c>
      <c r="JP25" s="79">
        <v>15.7</v>
      </c>
      <c r="JQ25" s="79">
        <v>16.899999999999999</v>
      </c>
      <c r="JR25" s="79">
        <v>18.2</v>
      </c>
      <c r="JS25" s="79">
        <v>17.3</v>
      </c>
      <c r="JT25" s="79">
        <v>20</v>
      </c>
      <c r="JU25" s="44">
        <v>22.1</v>
      </c>
      <c r="JV25" s="25"/>
      <c r="JW25" s="22" t="s">
        <v>66</v>
      </c>
      <c r="JX25" s="22"/>
      <c r="JY25" s="80" t="s">
        <v>64</v>
      </c>
      <c r="JZ25" s="19"/>
    </row>
    <row r="26" spans="1:286" s="16" customFormat="1" ht="35.1" customHeight="1">
      <c r="A26" s="211"/>
      <c r="B26" s="63"/>
      <c r="C26" s="83" t="s">
        <v>67</v>
      </c>
      <c r="D26" s="65" t="s">
        <v>68</v>
      </c>
      <c r="E26" s="66"/>
      <c r="F26" s="67"/>
      <c r="G26" s="68">
        <v>105.4</v>
      </c>
      <c r="H26" s="68">
        <v>66.7</v>
      </c>
      <c r="I26" s="68">
        <v>70.099999999999994</v>
      </c>
      <c r="J26" s="68">
        <v>160.4</v>
      </c>
      <c r="K26" s="68">
        <v>55.2</v>
      </c>
      <c r="L26" s="68">
        <v>560.4</v>
      </c>
      <c r="M26" s="68">
        <v>55.3</v>
      </c>
      <c r="N26" s="68">
        <v>54.6</v>
      </c>
      <c r="O26" s="68">
        <v>52.3</v>
      </c>
      <c r="P26" s="68">
        <v>88.8</v>
      </c>
      <c r="Q26" s="68">
        <v>52.6</v>
      </c>
      <c r="R26" s="68">
        <v>70.099999999999994</v>
      </c>
      <c r="S26" s="68">
        <v>60.1</v>
      </c>
      <c r="T26" s="68">
        <v>55.5</v>
      </c>
      <c r="U26" s="68">
        <v>51.6</v>
      </c>
      <c r="V26" s="68">
        <v>63.6</v>
      </c>
      <c r="W26" s="68">
        <v>55.9</v>
      </c>
      <c r="X26" s="68">
        <v>57.1</v>
      </c>
      <c r="Y26" s="68">
        <v>66.900000000000006</v>
      </c>
      <c r="Z26" s="68">
        <v>68.2</v>
      </c>
      <c r="AA26" s="68">
        <v>81.5</v>
      </c>
      <c r="AB26" s="68">
        <v>132.4</v>
      </c>
      <c r="AC26" s="68">
        <v>58.4</v>
      </c>
      <c r="AD26" s="68">
        <v>63.1</v>
      </c>
      <c r="AE26" s="68">
        <v>65.2</v>
      </c>
      <c r="AF26" s="68">
        <v>54</v>
      </c>
      <c r="AG26" s="68">
        <v>83.2</v>
      </c>
      <c r="AH26" s="68">
        <v>56.9</v>
      </c>
      <c r="AI26" s="68">
        <v>39.700000000000003</v>
      </c>
      <c r="AJ26" s="68">
        <v>50.1</v>
      </c>
      <c r="AK26" s="68">
        <v>29.7</v>
      </c>
      <c r="AL26" s="68">
        <v>43.9</v>
      </c>
      <c r="AM26" s="68">
        <v>46.1</v>
      </c>
      <c r="AN26" s="68">
        <v>39.5</v>
      </c>
      <c r="AO26" s="68">
        <v>35</v>
      </c>
      <c r="AP26" s="68">
        <v>42.7</v>
      </c>
      <c r="AQ26" s="68">
        <v>44.9</v>
      </c>
      <c r="AR26" s="68">
        <v>39.6</v>
      </c>
      <c r="AS26" s="68">
        <v>43.6</v>
      </c>
      <c r="AT26" s="68">
        <v>37.5</v>
      </c>
      <c r="AU26" s="68">
        <v>34.299999999999997</v>
      </c>
      <c r="AV26" s="68">
        <v>35.9</v>
      </c>
      <c r="AW26" s="68">
        <v>40.200000000000003</v>
      </c>
      <c r="AX26" s="68">
        <v>106.9</v>
      </c>
      <c r="AY26" s="68">
        <v>109</v>
      </c>
      <c r="AZ26" s="68">
        <v>107.1</v>
      </c>
      <c r="BA26" s="68">
        <v>96.9</v>
      </c>
      <c r="BB26" s="68">
        <v>131.69999999999999</v>
      </c>
      <c r="BC26" s="68">
        <v>108</v>
      </c>
      <c r="BD26" s="68">
        <v>102.8</v>
      </c>
      <c r="BE26" s="68">
        <v>109.1</v>
      </c>
      <c r="BF26" s="68">
        <v>105.8</v>
      </c>
      <c r="BG26" s="68">
        <v>114.8</v>
      </c>
      <c r="BH26" s="68">
        <v>189</v>
      </c>
      <c r="BI26" s="68">
        <v>195.1</v>
      </c>
      <c r="BJ26" s="68">
        <v>190.7</v>
      </c>
      <c r="BK26" s="68">
        <v>193.2</v>
      </c>
      <c r="BL26" s="68">
        <v>120.5</v>
      </c>
      <c r="BM26" s="68">
        <v>124.7</v>
      </c>
      <c r="BN26" s="68">
        <v>120.2</v>
      </c>
      <c r="BO26" s="68">
        <v>121.3</v>
      </c>
      <c r="BP26" s="68">
        <v>174.98</v>
      </c>
      <c r="BQ26" s="68">
        <v>117.66</v>
      </c>
      <c r="BR26" s="68">
        <v>111.3</v>
      </c>
      <c r="BS26" s="68">
        <f>110.992+6.291+0.29</f>
        <v>117.57300000000001</v>
      </c>
      <c r="BT26" s="68">
        <v>104.5</v>
      </c>
      <c r="BU26" s="68">
        <v>183.1</v>
      </c>
      <c r="BV26" s="68">
        <v>114.1</v>
      </c>
      <c r="BW26" s="68">
        <v>126.1</v>
      </c>
      <c r="BX26" s="68">
        <v>110.9</v>
      </c>
      <c r="BY26" s="68">
        <v>110.1</v>
      </c>
      <c r="BZ26" s="68">
        <v>102.3</v>
      </c>
      <c r="CA26" s="68">
        <v>100.3</v>
      </c>
      <c r="CB26" s="68">
        <v>121.9</v>
      </c>
      <c r="CC26" s="68">
        <v>117.5</v>
      </c>
      <c r="CD26" s="68">
        <v>141.1</v>
      </c>
      <c r="CE26" s="68">
        <v>132.01599999999999</v>
      </c>
      <c r="CF26" s="68">
        <v>136.19999999999999</v>
      </c>
      <c r="CG26" s="68">
        <v>122.9</v>
      </c>
      <c r="CH26" s="68">
        <v>127.377</v>
      </c>
      <c r="CI26" s="68">
        <v>147.80000000000001</v>
      </c>
      <c r="CJ26" s="68">
        <v>154.9</v>
      </c>
      <c r="CK26" s="68">
        <v>146.5</v>
      </c>
      <c r="CL26" s="68">
        <v>145.19999999999999</v>
      </c>
      <c r="CM26" s="68">
        <v>116.827</v>
      </c>
      <c r="CN26" s="68">
        <v>127.6</v>
      </c>
      <c r="CO26" s="68">
        <v>146</v>
      </c>
      <c r="CP26" s="68">
        <v>119.9</v>
      </c>
      <c r="CQ26" s="68">
        <v>127.9</v>
      </c>
      <c r="CR26" s="68">
        <v>137.1</v>
      </c>
      <c r="CS26" s="68">
        <v>161.80000000000001</v>
      </c>
      <c r="CT26" s="68">
        <v>141</v>
      </c>
      <c r="CU26" s="68">
        <v>162.19999999999999</v>
      </c>
      <c r="CV26" s="68">
        <v>178.4</v>
      </c>
      <c r="CW26" s="68">
        <v>168.1</v>
      </c>
      <c r="CX26" s="68">
        <v>174.4</v>
      </c>
      <c r="CY26" s="68">
        <v>155</v>
      </c>
      <c r="CZ26" s="68">
        <v>302.60000000000002</v>
      </c>
      <c r="DA26" s="68">
        <v>219.8</v>
      </c>
      <c r="DB26" s="68">
        <v>154.1</v>
      </c>
      <c r="DC26" s="68">
        <v>161.80000000000001</v>
      </c>
      <c r="DD26" s="68">
        <v>176.3</v>
      </c>
      <c r="DE26" s="68">
        <v>176.2</v>
      </c>
      <c r="DF26" s="68">
        <v>182.76</v>
      </c>
      <c r="DG26" s="68">
        <v>185.34</v>
      </c>
      <c r="DH26" s="68">
        <v>196.8</v>
      </c>
      <c r="DI26" s="68">
        <v>208.5</v>
      </c>
      <c r="DJ26" s="68">
        <v>205</v>
      </c>
      <c r="DK26" s="68">
        <v>196.5</v>
      </c>
      <c r="DL26" s="68">
        <v>186.1</v>
      </c>
      <c r="DM26" s="68">
        <v>179.7</v>
      </c>
      <c r="DN26" s="68">
        <v>188.7</v>
      </c>
      <c r="DO26" s="68">
        <v>190.1</v>
      </c>
      <c r="DP26" s="68">
        <v>194.9</v>
      </c>
      <c r="DQ26" s="68">
        <v>183.1</v>
      </c>
      <c r="DR26" s="68">
        <f>191.1+32.8</f>
        <v>223.89999999999998</v>
      </c>
      <c r="DS26" s="68">
        <v>235.5</v>
      </c>
      <c r="DT26" s="68">
        <v>219.7</v>
      </c>
      <c r="DU26" s="68">
        <v>210.6</v>
      </c>
      <c r="DV26" s="68">
        <v>230.8</v>
      </c>
      <c r="DW26" s="68">
        <v>233.3</v>
      </c>
      <c r="DX26" s="68">
        <v>235.5</v>
      </c>
      <c r="DY26" s="68">
        <v>244.9</v>
      </c>
      <c r="DZ26" s="68">
        <v>276.89999999999998</v>
      </c>
      <c r="EA26" s="68">
        <v>304.2</v>
      </c>
      <c r="EB26" s="68">
        <v>269.3</v>
      </c>
      <c r="EC26" s="68">
        <v>267.2</v>
      </c>
      <c r="ED26" s="68">
        <v>262</v>
      </c>
      <c r="EE26" s="68">
        <v>261.60000000000002</v>
      </c>
      <c r="EF26" s="68">
        <v>227.4</v>
      </c>
      <c r="EG26" s="68">
        <v>242.7</v>
      </c>
      <c r="EH26" s="68">
        <v>218</v>
      </c>
      <c r="EI26" s="68">
        <v>257.10000000000002</v>
      </c>
      <c r="EJ26" s="68">
        <v>255.9</v>
      </c>
      <c r="EK26" s="68">
        <v>221.9</v>
      </c>
      <c r="EL26" s="68">
        <v>198.8</v>
      </c>
      <c r="EM26" s="68">
        <v>212.9</v>
      </c>
      <c r="EN26" s="68">
        <v>196.7</v>
      </c>
      <c r="EO26" s="68">
        <v>125.2</v>
      </c>
      <c r="EP26" s="68">
        <v>96.9</v>
      </c>
      <c r="EQ26" s="68">
        <v>94.9</v>
      </c>
      <c r="ER26" s="68">
        <v>79.3</v>
      </c>
      <c r="ES26" s="68">
        <v>89.5</v>
      </c>
      <c r="ET26" s="68">
        <v>95.3</v>
      </c>
      <c r="EU26" s="68">
        <v>97.7</v>
      </c>
      <c r="EV26" s="68">
        <v>109.3</v>
      </c>
      <c r="EW26" s="68">
        <v>110.8</v>
      </c>
      <c r="EX26" s="68">
        <v>78.2</v>
      </c>
      <c r="EY26" s="68">
        <v>79.7</v>
      </c>
      <c r="EZ26" s="68">
        <v>157.5</v>
      </c>
      <c r="FA26" s="68">
        <v>243.7</v>
      </c>
      <c r="FB26" s="68">
        <v>161.80000000000001</v>
      </c>
      <c r="FC26" s="68">
        <v>313.8</v>
      </c>
      <c r="FD26" s="68">
        <v>97.3</v>
      </c>
      <c r="FE26" s="68">
        <v>485.3</v>
      </c>
      <c r="FF26" s="68">
        <v>467.5</v>
      </c>
      <c r="FG26" s="68">
        <v>459.7</v>
      </c>
      <c r="FH26" s="68">
        <v>539.20000000000005</v>
      </c>
      <c r="FI26" s="68">
        <v>522</v>
      </c>
      <c r="FJ26" s="68">
        <v>434.5</v>
      </c>
      <c r="FK26" s="68">
        <v>494.4</v>
      </c>
      <c r="FL26" s="68">
        <v>511.6</v>
      </c>
      <c r="FM26" s="68">
        <v>530.1</v>
      </c>
      <c r="FN26" s="68">
        <v>526.79999999999995</v>
      </c>
      <c r="FO26" s="68">
        <v>535.6</v>
      </c>
      <c r="FP26" s="68">
        <v>534.9</v>
      </c>
      <c r="FQ26" s="68">
        <v>536.9</v>
      </c>
      <c r="FR26" s="68">
        <v>530.6</v>
      </c>
      <c r="FS26" s="68">
        <v>349.4</v>
      </c>
      <c r="FT26" s="68">
        <v>580.20000000000005</v>
      </c>
      <c r="FU26" s="68">
        <v>356.8</v>
      </c>
      <c r="FV26" s="68">
        <v>318.10000000000002</v>
      </c>
      <c r="FW26" s="68">
        <v>314.10000000000002</v>
      </c>
      <c r="FX26" s="68">
        <v>313.3</v>
      </c>
      <c r="FY26" s="68">
        <v>88.9</v>
      </c>
      <c r="FZ26" s="68">
        <v>77.900000000000006</v>
      </c>
      <c r="GA26" s="68">
        <v>74.400000000000006</v>
      </c>
      <c r="GB26" s="68">
        <v>63.3</v>
      </c>
      <c r="GC26" s="68">
        <v>90.7</v>
      </c>
      <c r="GD26" s="68">
        <v>94.8</v>
      </c>
      <c r="GE26" s="68">
        <v>97.2</v>
      </c>
      <c r="GF26" s="68">
        <v>97</v>
      </c>
      <c r="GG26" s="68">
        <v>130.5</v>
      </c>
      <c r="GH26" s="68">
        <v>108.3</v>
      </c>
      <c r="GI26" s="68">
        <v>90.1</v>
      </c>
      <c r="GJ26" s="68">
        <v>89.6</v>
      </c>
      <c r="GK26" s="68">
        <v>55.2</v>
      </c>
      <c r="GL26" s="68">
        <v>88.8</v>
      </c>
      <c r="GM26" s="68">
        <v>94.7</v>
      </c>
      <c r="GN26" s="68">
        <v>94.4</v>
      </c>
      <c r="GO26" s="68">
        <v>86.2</v>
      </c>
      <c r="GP26" s="68">
        <v>99</v>
      </c>
      <c r="GQ26" s="68">
        <v>93.7</v>
      </c>
      <c r="GR26" s="68">
        <v>83.1</v>
      </c>
      <c r="GS26" s="68">
        <v>87.2</v>
      </c>
      <c r="GT26" s="68">
        <v>79.8</v>
      </c>
      <c r="GU26" s="68">
        <v>73.099999999999994</v>
      </c>
      <c r="GV26" s="68">
        <v>80.099999999999994</v>
      </c>
      <c r="GW26" s="68">
        <v>75.599999999999994</v>
      </c>
      <c r="GX26" s="68">
        <v>70.5</v>
      </c>
      <c r="GY26" s="68">
        <v>63.4</v>
      </c>
      <c r="GZ26" s="68">
        <v>68.400000000000006</v>
      </c>
      <c r="HA26" s="68">
        <v>95.8</v>
      </c>
      <c r="HB26" s="68">
        <v>92.1</v>
      </c>
      <c r="HC26" s="68">
        <v>103.5</v>
      </c>
      <c r="HD26" s="68">
        <v>274.8</v>
      </c>
      <c r="HE26" s="68">
        <v>272.7</v>
      </c>
      <c r="HF26" s="68">
        <v>262.3</v>
      </c>
      <c r="HG26" s="68">
        <v>262.89999999999998</v>
      </c>
      <c r="HH26" s="68">
        <v>266.39999999999998</v>
      </c>
      <c r="HI26" s="68">
        <v>279.8</v>
      </c>
      <c r="HJ26" s="68">
        <v>279.60000000000002</v>
      </c>
      <c r="HK26" s="68">
        <v>285.5</v>
      </c>
      <c r="HL26" s="68">
        <v>282.8</v>
      </c>
      <c r="HM26" s="68">
        <v>283.5</v>
      </c>
      <c r="HN26" s="68">
        <v>390</v>
      </c>
      <c r="HO26" s="68">
        <v>296</v>
      </c>
      <c r="HP26" s="68">
        <v>292.3</v>
      </c>
      <c r="HQ26" s="68">
        <v>284.89999999999998</v>
      </c>
      <c r="HR26" s="68">
        <v>278.89999999999998</v>
      </c>
      <c r="HS26" s="68">
        <v>283.2</v>
      </c>
      <c r="HT26" s="68">
        <v>291.10000000000002</v>
      </c>
      <c r="HU26" s="68">
        <v>302.89999999999998</v>
      </c>
      <c r="HV26" s="68">
        <v>306.5</v>
      </c>
      <c r="HW26" s="68">
        <v>324.2</v>
      </c>
      <c r="HX26" s="68">
        <v>319.39999999999998</v>
      </c>
      <c r="HY26" s="68">
        <v>343.3</v>
      </c>
      <c r="HZ26" s="68">
        <v>360.1</v>
      </c>
      <c r="IA26" s="68">
        <v>333.8</v>
      </c>
      <c r="IB26" s="68">
        <v>317.60000000000002</v>
      </c>
      <c r="IC26" s="68">
        <v>324.5</v>
      </c>
      <c r="ID26" s="68">
        <v>338.2</v>
      </c>
      <c r="IE26" s="68">
        <v>350.3</v>
      </c>
      <c r="IF26" s="68">
        <v>371.1</v>
      </c>
      <c r="IG26" s="68">
        <v>455</v>
      </c>
      <c r="IH26" s="68">
        <v>383.6</v>
      </c>
      <c r="II26" s="68">
        <v>387.5</v>
      </c>
      <c r="IJ26" s="68">
        <v>385.9</v>
      </c>
      <c r="IK26" s="68">
        <v>382.4</v>
      </c>
      <c r="IL26" s="68">
        <v>379.8</v>
      </c>
      <c r="IM26" s="68">
        <v>362.1</v>
      </c>
      <c r="IN26" s="68">
        <v>373.5</v>
      </c>
      <c r="IO26" s="68">
        <v>386.4</v>
      </c>
      <c r="IP26" s="68">
        <v>362.2</v>
      </c>
      <c r="IQ26" s="68">
        <v>421.3</v>
      </c>
      <c r="IR26" s="68">
        <v>455.4</v>
      </c>
      <c r="IS26" s="68">
        <v>456.7</v>
      </c>
      <c r="IT26" s="68">
        <v>463</v>
      </c>
      <c r="IU26" s="68">
        <v>475.1</v>
      </c>
      <c r="IV26" s="68">
        <v>585.1</v>
      </c>
      <c r="IW26" s="68">
        <v>536.79999999999995</v>
      </c>
      <c r="IX26" s="68">
        <v>498</v>
      </c>
      <c r="IY26" s="68">
        <v>105.4</v>
      </c>
      <c r="IZ26" s="68">
        <v>60.1</v>
      </c>
      <c r="JA26" s="68">
        <v>65.2</v>
      </c>
      <c r="JB26" s="68">
        <v>44.9</v>
      </c>
      <c r="JC26" s="68">
        <v>108</v>
      </c>
      <c r="JD26" s="68">
        <v>121.3</v>
      </c>
      <c r="JE26" s="68">
        <v>100.3</v>
      </c>
      <c r="JF26" s="68">
        <v>116.827</v>
      </c>
      <c r="JG26" s="68">
        <v>155</v>
      </c>
      <c r="JH26" s="68">
        <v>196.5</v>
      </c>
      <c r="JI26" s="68">
        <v>233.3</v>
      </c>
      <c r="JJ26" s="68">
        <v>257.10000000000002</v>
      </c>
      <c r="JK26" s="68">
        <v>97.7</v>
      </c>
      <c r="JL26" s="68">
        <v>459.7</v>
      </c>
      <c r="JM26" s="68">
        <v>349.4</v>
      </c>
      <c r="JN26" s="68">
        <v>97.2</v>
      </c>
      <c r="JO26" s="68">
        <v>93.7</v>
      </c>
      <c r="JP26" s="68">
        <v>103.5</v>
      </c>
      <c r="JQ26" s="68">
        <v>296</v>
      </c>
      <c r="JR26" s="68">
        <v>333.8</v>
      </c>
      <c r="JS26" s="68">
        <v>362.1</v>
      </c>
      <c r="JT26" s="68">
        <v>138.1</v>
      </c>
      <c r="JU26" s="69">
        <v>197.1</v>
      </c>
      <c r="JV26" s="81"/>
      <c r="JW26" s="70" t="s">
        <v>69</v>
      </c>
      <c r="JX26" s="70"/>
      <c r="JY26" s="71" t="s">
        <v>67</v>
      </c>
      <c r="JZ26" s="67"/>
    </row>
    <row r="27" spans="1:286" s="16" customFormat="1" ht="35.1" customHeight="1">
      <c r="A27" s="211"/>
      <c r="B27" s="57"/>
      <c r="C27" s="84" t="s">
        <v>70</v>
      </c>
      <c r="D27" s="42" t="s">
        <v>71</v>
      </c>
      <c r="E27" s="43"/>
      <c r="F27" s="19"/>
      <c r="G27" s="79">
        <v>0.1</v>
      </c>
      <c r="H27" s="79">
        <v>0.2</v>
      </c>
      <c r="I27" s="79">
        <v>0.7</v>
      </c>
      <c r="J27" s="79">
        <v>0.1</v>
      </c>
      <c r="K27" s="79">
        <v>0</v>
      </c>
      <c r="L27" s="79">
        <v>0</v>
      </c>
      <c r="M27" s="79">
        <v>1.1000000000000001</v>
      </c>
      <c r="N27" s="79">
        <v>1.9</v>
      </c>
      <c r="O27" s="79">
        <v>0.2</v>
      </c>
      <c r="P27" s="79">
        <v>3.2</v>
      </c>
      <c r="Q27" s="79">
        <v>0.1</v>
      </c>
      <c r="R27" s="79">
        <v>0.8</v>
      </c>
      <c r="S27" s="79">
        <v>0.1</v>
      </c>
      <c r="T27" s="79">
        <v>0.9</v>
      </c>
      <c r="U27" s="79">
        <v>0.3</v>
      </c>
      <c r="V27" s="79">
        <v>0.1</v>
      </c>
      <c r="W27" s="79">
        <v>0.1</v>
      </c>
      <c r="X27" s="79">
        <v>1.1000000000000001</v>
      </c>
      <c r="Y27" s="79">
        <v>0.7</v>
      </c>
      <c r="Z27" s="79">
        <v>0.5</v>
      </c>
      <c r="AA27" s="79">
        <v>6.5</v>
      </c>
      <c r="AB27" s="79">
        <v>0</v>
      </c>
      <c r="AC27" s="79">
        <v>1.1000000000000001</v>
      </c>
      <c r="AD27" s="79">
        <v>0.3</v>
      </c>
      <c r="AE27" s="79">
        <v>0.2</v>
      </c>
      <c r="AF27" s="79">
        <v>0.3</v>
      </c>
      <c r="AG27" s="79">
        <v>0.6</v>
      </c>
      <c r="AH27" s="79">
        <v>0.1</v>
      </c>
      <c r="AI27" s="79">
        <v>0.4</v>
      </c>
      <c r="AJ27" s="79">
        <v>0.1</v>
      </c>
      <c r="AK27" s="79">
        <v>0.3</v>
      </c>
      <c r="AL27" s="79">
        <v>0.5</v>
      </c>
      <c r="AM27" s="79">
        <v>0</v>
      </c>
      <c r="AN27" s="79">
        <v>0.8</v>
      </c>
      <c r="AO27" s="79">
        <v>1.1000000000000001</v>
      </c>
      <c r="AP27" s="79">
        <v>1</v>
      </c>
      <c r="AQ27" s="79">
        <v>0</v>
      </c>
      <c r="AR27" s="79">
        <v>0</v>
      </c>
      <c r="AS27" s="79">
        <v>0.8</v>
      </c>
      <c r="AT27" s="79">
        <v>0.1</v>
      </c>
      <c r="AU27" s="79">
        <v>1.2</v>
      </c>
      <c r="AV27" s="79">
        <v>0.1</v>
      </c>
      <c r="AW27" s="79">
        <v>0.4</v>
      </c>
      <c r="AX27" s="79">
        <v>1.1000000000000001</v>
      </c>
      <c r="AY27" s="79">
        <v>2.9</v>
      </c>
      <c r="AZ27" s="79">
        <v>0.5</v>
      </c>
      <c r="BA27" s="79">
        <v>1.4</v>
      </c>
      <c r="BB27" s="79">
        <v>0.5</v>
      </c>
      <c r="BC27" s="79">
        <v>1.4</v>
      </c>
      <c r="BD27" s="79">
        <v>0.4</v>
      </c>
      <c r="BE27" s="79">
        <v>1.1000000000000001</v>
      </c>
      <c r="BF27" s="79">
        <v>2.7</v>
      </c>
      <c r="BG27" s="79">
        <v>2.2999999999999998</v>
      </c>
      <c r="BH27" s="79">
        <v>3.2</v>
      </c>
      <c r="BI27" s="79">
        <v>2.4</v>
      </c>
      <c r="BJ27" s="79">
        <v>4.5</v>
      </c>
      <c r="BK27" s="79">
        <v>2.7</v>
      </c>
      <c r="BL27" s="79">
        <v>2.9</v>
      </c>
      <c r="BM27" s="79">
        <v>2.8</v>
      </c>
      <c r="BN27" s="79">
        <v>1.5</v>
      </c>
      <c r="BO27" s="79">
        <v>1.1000000000000001</v>
      </c>
      <c r="BP27" s="79">
        <v>5.0999999999999996</v>
      </c>
      <c r="BQ27" s="79">
        <v>1.643</v>
      </c>
      <c r="BR27" s="79">
        <v>1.5</v>
      </c>
      <c r="BS27" s="79">
        <v>3.141</v>
      </c>
      <c r="BT27" s="79">
        <v>8.1999999999999993</v>
      </c>
      <c r="BU27" s="79">
        <v>0.5</v>
      </c>
      <c r="BV27" s="79">
        <v>13.7</v>
      </c>
      <c r="BW27" s="79">
        <v>0.9</v>
      </c>
      <c r="BX27" s="79">
        <v>0.9</v>
      </c>
      <c r="BY27" s="79">
        <v>2.2000000000000002</v>
      </c>
      <c r="BZ27" s="79">
        <v>2.9</v>
      </c>
      <c r="CA27" s="79">
        <v>1.9</v>
      </c>
      <c r="CB27" s="79">
        <v>7.9</v>
      </c>
      <c r="CC27" s="79">
        <v>4.8</v>
      </c>
      <c r="CD27" s="79">
        <v>4.4000000000000004</v>
      </c>
      <c r="CE27" s="79">
        <v>19.736000000000001</v>
      </c>
      <c r="CF27" s="79">
        <v>6.4</v>
      </c>
      <c r="CG27" s="79">
        <v>6.4</v>
      </c>
      <c r="CH27" s="79">
        <v>3.2050000000000001</v>
      </c>
      <c r="CI27" s="79">
        <v>13.4</v>
      </c>
      <c r="CJ27" s="79">
        <v>3.5</v>
      </c>
      <c r="CK27" s="79">
        <v>3.4</v>
      </c>
      <c r="CL27" s="79">
        <v>1.3069999999999999</v>
      </c>
      <c r="CM27" s="79">
        <v>13.259</v>
      </c>
      <c r="CN27" s="79">
        <v>2.5</v>
      </c>
      <c r="CO27" s="79">
        <v>8.8000000000000007</v>
      </c>
      <c r="CP27" s="79">
        <v>5.3</v>
      </c>
      <c r="CQ27" s="79">
        <v>5.7</v>
      </c>
      <c r="CR27" s="79">
        <v>6.2</v>
      </c>
      <c r="CS27" s="79">
        <v>4.8</v>
      </c>
      <c r="CT27" s="79">
        <v>16.2</v>
      </c>
      <c r="CU27" s="79">
        <v>14.6</v>
      </c>
      <c r="CV27" s="79">
        <v>15.6</v>
      </c>
      <c r="CW27" s="79">
        <v>18.5</v>
      </c>
      <c r="CX27" s="79">
        <v>26.2</v>
      </c>
      <c r="CY27" s="79">
        <v>15</v>
      </c>
      <c r="CZ27" s="79">
        <v>42.4</v>
      </c>
      <c r="DA27" s="79">
        <v>25.8</v>
      </c>
      <c r="DB27" s="79">
        <v>28.5</v>
      </c>
      <c r="DC27" s="79">
        <v>24.2</v>
      </c>
      <c r="DD27" s="79">
        <v>6.4</v>
      </c>
      <c r="DE27" s="79">
        <v>11.21</v>
      </c>
      <c r="DF27" s="79">
        <v>23.09</v>
      </c>
      <c r="DG27" s="79">
        <v>19.346</v>
      </c>
      <c r="DH27" s="79">
        <v>13.3</v>
      </c>
      <c r="DI27" s="79">
        <v>20.7</v>
      </c>
      <c r="DJ27" s="79">
        <v>26.8</v>
      </c>
      <c r="DK27" s="79">
        <v>13.9</v>
      </c>
      <c r="DL27" s="79">
        <v>26.8</v>
      </c>
      <c r="DM27" s="79">
        <v>44.2</v>
      </c>
      <c r="DN27" s="79">
        <v>32.5</v>
      </c>
      <c r="DO27" s="79">
        <v>61.1</v>
      </c>
      <c r="DP27" s="79">
        <v>25.3</v>
      </c>
      <c r="DQ27" s="79">
        <v>23.1</v>
      </c>
      <c r="DR27" s="79">
        <v>27.6</v>
      </c>
      <c r="DS27" s="79">
        <v>40.9</v>
      </c>
      <c r="DT27" s="79">
        <v>11.5</v>
      </c>
      <c r="DU27" s="79">
        <v>35</v>
      </c>
      <c r="DV27" s="79">
        <v>32.799999999999997</v>
      </c>
      <c r="DW27" s="79">
        <v>27.3</v>
      </c>
      <c r="DX27" s="79">
        <v>31.8</v>
      </c>
      <c r="DY27" s="79">
        <v>48</v>
      </c>
      <c r="DZ27" s="79">
        <v>25</v>
      </c>
      <c r="EA27" s="79">
        <v>13.7</v>
      </c>
      <c r="EB27" s="79">
        <v>19.600000000000001</v>
      </c>
      <c r="EC27" s="79">
        <v>5.0999999999999996</v>
      </c>
      <c r="ED27" s="79">
        <v>12.9</v>
      </c>
      <c r="EE27" s="79">
        <v>27.1</v>
      </c>
      <c r="EF27" s="79">
        <v>30.8</v>
      </c>
      <c r="EG27" s="79">
        <v>61.8</v>
      </c>
      <c r="EH27" s="79">
        <v>58.1</v>
      </c>
      <c r="EI27" s="79">
        <v>68.5</v>
      </c>
      <c r="EJ27" s="79">
        <v>68.5</v>
      </c>
      <c r="EK27" s="79">
        <v>82.7</v>
      </c>
      <c r="EL27" s="79">
        <v>87.1</v>
      </c>
      <c r="EM27" s="79">
        <v>80</v>
      </c>
      <c r="EN27" s="79">
        <v>128.69999999999999</v>
      </c>
      <c r="EO27" s="79">
        <v>122.9</v>
      </c>
      <c r="EP27" s="79">
        <v>96.4</v>
      </c>
      <c r="EQ27" s="79">
        <v>172.3</v>
      </c>
      <c r="ER27" s="79">
        <v>184.5</v>
      </c>
      <c r="ES27" s="79">
        <v>192.3</v>
      </c>
      <c r="ET27" s="79">
        <v>161.6</v>
      </c>
      <c r="EU27" s="79">
        <v>211.7</v>
      </c>
      <c r="EV27" s="79">
        <v>195</v>
      </c>
      <c r="EW27" s="79">
        <v>158</v>
      </c>
      <c r="EX27" s="79">
        <v>82.6</v>
      </c>
      <c r="EY27" s="79">
        <v>59.4</v>
      </c>
      <c r="EZ27" s="79">
        <v>51.5</v>
      </c>
      <c r="FA27" s="79">
        <v>28.6</v>
      </c>
      <c r="FB27" s="79">
        <v>29.4</v>
      </c>
      <c r="FC27" s="79">
        <v>39</v>
      </c>
      <c r="FD27" s="79">
        <v>40.700000000000003</v>
      </c>
      <c r="FE27" s="79">
        <v>67.599999999999994</v>
      </c>
      <c r="FF27" s="79">
        <v>49.2</v>
      </c>
      <c r="FG27" s="79">
        <v>60.7</v>
      </c>
      <c r="FH27" s="79">
        <v>45.6</v>
      </c>
      <c r="FI27" s="79">
        <v>56.1</v>
      </c>
      <c r="FJ27" s="79">
        <v>63</v>
      </c>
      <c r="FK27" s="79">
        <v>56.9</v>
      </c>
      <c r="FL27" s="79">
        <v>48.3</v>
      </c>
      <c r="FM27" s="79">
        <v>31.1</v>
      </c>
      <c r="FN27" s="79">
        <v>12.8</v>
      </c>
      <c r="FO27" s="79">
        <v>37.299999999999997</v>
      </c>
      <c r="FP27" s="79">
        <v>22.6</v>
      </c>
      <c r="FQ27" s="79">
        <v>36.700000000000003</v>
      </c>
      <c r="FR27" s="79">
        <v>25</v>
      </c>
      <c r="FS27" s="79">
        <v>19</v>
      </c>
      <c r="FT27" s="79">
        <v>38.4</v>
      </c>
      <c r="FU27" s="79">
        <v>31.5</v>
      </c>
      <c r="FV27" s="79">
        <v>37.799999999999997</v>
      </c>
      <c r="FW27" s="79">
        <v>23.3</v>
      </c>
      <c r="FX27" s="79">
        <v>24.8</v>
      </c>
      <c r="FY27" s="79">
        <v>23.8</v>
      </c>
      <c r="FZ27" s="79">
        <v>18</v>
      </c>
      <c r="GA27" s="79">
        <v>46.8</v>
      </c>
      <c r="GB27" s="79">
        <v>71.3</v>
      </c>
      <c r="GC27" s="79">
        <v>38</v>
      </c>
      <c r="GD27" s="79">
        <v>18.2</v>
      </c>
      <c r="GE27" s="79">
        <v>23.2</v>
      </c>
      <c r="GF27" s="79">
        <v>30.5</v>
      </c>
      <c r="GG27" s="79">
        <v>37.700000000000003</v>
      </c>
      <c r="GH27" s="79">
        <v>38</v>
      </c>
      <c r="GI27" s="79">
        <v>58.1</v>
      </c>
      <c r="GJ27" s="79">
        <v>52.3</v>
      </c>
      <c r="GK27" s="79">
        <v>34</v>
      </c>
      <c r="GL27" s="79">
        <v>52.4</v>
      </c>
      <c r="GM27" s="79">
        <v>73.3</v>
      </c>
      <c r="GN27" s="79">
        <v>91.5</v>
      </c>
      <c r="GO27" s="79">
        <v>81.599999999999994</v>
      </c>
      <c r="GP27" s="79">
        <v>87.1</v>
      </c>
      <c r="GQ27" s="79">
        <v>86.5</v>
      </c>
      <c r="GR27" s="79">
        <v>74.400000000000006</v>
      </c>
      <c r="GS27" s="79">
        <v>64.099999999999994</v>
      </c>
      <c r="GT27" s="79">
        <v>56.8</v>
      </c>
      <c r="GU27" s="79">
        <v>62.7</v>
      </c>
      <c r="GV27" s="79">
        <v>53.5</v>
      </c>
      <c r="GW27" s="79">
        <v>49.8</v>
      </c>
      <c r="GX27" s="79">
        <v>50.4</v>
      </c>
      <c r="GY27" s="79">
        <v>39.299999999999997</v>
      </c>
      <c r="GZ27" s="79">
        <v>48.4</v>
      </c>
      <c r="HA27" s="79">
        <v>59.7</v>
      </c>
      <c r="HB27" s="79">
        <v>82.9</v>
      </c>
      <c r="HC27" s="79">
        <v>62.8</v>
      </c>
      <c r="HD27" s="79">
        <v>46.8</v>
      </c>
      <c r="HE27" s="79">
        <v>49.3</v>
      </c>
      <c r="HF27" s="79">
        <v>41.4</v>
      </c>
      <c r="HG27" s="79">
        <v>42.8</v>
      </c>
      <c r="HH27" s="79">
        <v>41.1</v>
      </c>
      <c r="HI27" s="79">
        <v>42.7</v>
      </c>
      <c r="HJ27" s="79">
        <v>45</v>
      </c>
      <c r="HK27" s="79">
        <v>49.2</v>
      </c>
      <c r="HL27" s="79">
        <v>39.700000000000003</v>
      </c>
      <c r="HM27" s="79">
        <v>40.799999999999997</v>
      </c>
      <c r="HN27" s="79">
        <v>40</v>
      </c>
      <c r="HO27" s="79">
        <v>24.9</v>
      </c>
      <c r="HP27" s="79">
        <v>28.7</v>
      </c>
      <c r="HQ27" s="79">
        <v>24.6</v>
      </c>
      <c r="HR27" s="79">
        <v>35.4</v>
      </c>
      <c r="HS27" s="79">
        <v>41.3</v>
      </c>
      <c r="HT27" s="79">
        <v>37.9</v>
      </c>
      <c r="HU27" s="79">
        <v>17.399999999999999</v>
      </c>
      <c r="HV27" s="79">
        <v>10</v>
      </c>
      <c r="HW27" s="79">
        <v>11.3</v>
      </c>
      <c r="HX27" s="79">
        <v>18</v>
      </c>
      <c r="HY27" s="79">
        <v>32.1</v>
      </c>
      <c r="HZ27" s="79">
        <v>15.6</v>
      </c>
      <c r="IA27" s="79">
        <v>18.7</v>
      </c>
      <c r="IB27" s="79">
        <v>18.399999999999999</v>
      </c>
      <c r="IC27" s="79">
        <v>23.1</v>
      </c>
      <c r="ID27" s="79">
        <v>23.8</v>
      </c>
      <c r="IE27" s="79">
        <v>25</v>
      </c>
      <c r="IF27" s="79">
        <v>16.899999999999999</v>
      </c>
      <c r="IG27" s="79">
        <v>7.5</v>
      </c>
      <c r="IH27" s="79">
        <v>18.5</v>
      </c>
      <c r="II27" s="79">
        <v>14.6</v>
      </c>
      <c r="IJ27" s="79">
        <v>14.1</v>
      </c>
      <c r="IK27" s="79">
        <v>11.3</v>
      </c>
      <c r="IL27" s="79">
        <v>13.3</v>
      </c>
      <c r="IM27" s="79">
        <v>19</v>
      </c>
      <c r="IN27" s="79">
        <v>15.8</v>
      </c>
      <c r="IO27" s="79">
        <v>15.5</v>
      </c>
      <c r="IP27" s="79">
        <v>38.4</v>
      </c>
      <c r="IQ27" s="79">
        <v>47.5</v>
      </c>
      <c r="IR27" s="79">
        <v>42.2</v>
      </c>
      <c r="IS27" s="79">
        <v>41.4</v>
      </c>
      <c r="IT27" s="79">
        <v>46</v>
      </c>
      <c r="IU27" s="79">
        <v>41.2</v>
      </c>
      <c r="IV27" s="79">
        <v>18.3</v>
      </c>
      <c r="IW27" s="79">
        <v>26.8</v>
      </c>
      <c r="IX27" s="79">
        <v>29.1</v>
      </c>
      <c r="IY27" s="79">
        <v>0.1</v>
      </c>
      <c r="IZ27" s="79">
        <v>0.1</v>
      </c>
      <c r="JA27" s="79">
        <v>0.2</v>
      </c>
      <c r="JB27" s="79">
        <v>0</v>
      </c>
      <c r="JC27" s="79">
        <v>1.4</v>
      </c>
      <c r="JD27" s="79">
        <v>1.1000000000000001</v>
      </c>
      <c r="JE27" s="79">
        <v>1.9</v>
      </c>
      <c r="JF27" s="79">
        <v>13.259</v>
      </c>
      <c r="JG27" s="79">
        <v>15</v>
      </c>
      <c r="JH27" s="79">
        <v>13.9</v>
      </c>
      <c r="JI27" s="79">
        <v>27.3</v>
      </c>
      <c r="JJ27" s="79">
        <v>68.5</v>
      </c>
      <c r="JK27" s="79">
        <v>211.7</v>
      </c>
      <c r="JL27" s="79">
        <v>60.7</v>
      </c>
      <c r="JM27" s="79">
        <v>19</v>
      </c>
      <c r="JN27" s="79">
        <v>23.2</v>
      </c>
      <c r="JO27" s="79">
        <v>86.5</v>
      </c>
      <c r="JP27" s="79">
        <v>62.8</v>
      </c>
      <c r="JQ27" s="79">
        <v>24.9</v>
      </c>
      <c r="JR27" s="79">
        <v>18.7</v>
      </c>
      <c r="JS27" s="79">
        <v>19</v>
      </c>
      <c r="JT27" s="79">
        <v>19.5</v>
      </c>
      <c r="JU27" s="44">
        <v>23</v>
      </c>
      <c r="JV27" s="25"/>
      <c r="JW27" s="22" t="s">
        <v>72</v>
      </c>
      <c r="JX27" s="22"/>
      <c r="JY27" s="80" t="s">
        <v>70</v>
      </c>
      <c r="JZ27" s="19"/>
    </row>
    <row r="28" spans="1:286" s="16" customFormat="1" ht="35.1" customHeight="1">
      <c r="A28" s="211"/>
      <c r="B28" s="63"/>
      <c r="C28" s="83" t="s">
        <v>73</v>
      </c>
      <c r="D28" s="65" t="s">
        <v>74</v>
      </c>
      <c r="E28" s="66"/>
      <c r="F28" s="67"/>
      <c r="G28" s="68">
        <v>1287.8</v>
      </c>
      <c r="H28" s="68">
        <v>1291.3</v>
      </c>
      <c r="I28" s="68">
        <v>1299.3</v>
      </c>
      <c r="J28" s="68">
        <v>1301.8</v>
      </c>
      <c r="K28" s="68">
        <v>1307.0999999999999</v>
      </c>
      <c r="L28" s="68">
        <v>1311.4</v>
      </c>
      <c r="M28" s="68">
        <v>1314.3</v>
      </c>
      <c r="N28" s="68">
        <v>1317.4</v>
      </c>
      <c r="O28" s="68">
        <v>1317.5</v>
      </c>
      <c r="P28" s="68">
        <v>1317.6</v>
      </c>
      <c r="Q28" s="68">
        <v>1332.4</v>
      </c>
      <c r="R28" s="68">
        <v>1338.4</v>
      </c>
      <c r="S28" s="68">
        <v>1346.1</v>
      </c>
      <c r="T28" s="68">
        <v>1351.2</v>
      </c>
      <c r="U28" s="68">
        <v>1357.8</v>
      </c>
      <c r="V28" s="68">
        <v>1359.2</v>
      </c>
      <c r="W28" s="68">
        <v>1368.7</v>
      </c>
      <c r="X28" s="68">
        <v>1372.2</v>
      </c>
      <c r="Y28" s="68">
        <v>1375</v>
      </c>
      <c r="Z28" s="68">
        <v>1360.6</v>
      </c>
      <c r="AA28" s="68">
        <v>1366.5</v>
      </c>
      <c r="AB28" s="68">
        <v>1384.9</v>
      </c>
      <c r="AC28" s="68">
        <v>1385.7</v>
      </c>
      <c r="AD28" s="68">
        <v>1397.8</v>
      </c>
      <c r="AE28" s="68">
        <v>1407</v>
      </c>
      <c r="AF28" s="68">
        <v>1406.8</v>
      </c>
      <c r="AG28" s="68">
        <v>1178.4000000000001</v>
      </c>
      <c r="AH28" s="68">
        <v>952.7</v>
      </c>
      <c r="AI28" s="68">
        <v>955.9</v>
      </c>
      <c r="AJ28" s="68">
        <v>602.6</v>
      </c>
      <c r="AK28" s="68">
        <v>619.29999999999995</v>
      </c>
      <c r="AL28" s="68">
        <v>619.79999999999995</v>
      </c>
      <c r="AM28" s="68">
        <v>620.5</v>
      </c>
      <c r="AN28" s="68">
        <v>623.5</v>
      </c>
      <c r="AO28" s="68">
        <v>629.5</v>
      </c>
      <c r="AP28" s="68">
        <v>659.9</v>
      </c>
      <c r="AQ28" s="68">
        <v>663.5</v>
      </c>
      <c r="AR28" s="68">
        <v>671</v>
      </c>
      <c r="AS28" s="68">
        <v>678.8</v>
      </c>
      <c r="AT28" s="68">
        <v>705</v>
      </c>
      <c r="AU28" s="68">
        <v>707</v>
      </c>
      <c r="AV28" s="68">
        <v>724</v>
      </c>
      <c r="AW28" s="68">
        <v>722.2</v>
      </c>
      <c r="AX28" s="68">
        <v>740.6</v>
      </c>
      <c r="AY28" s="68">
        <v>753</v>
      </c>
      <c r="AZ28" s="68">
        <v>757.7</v>
      </c>
      <c r="BA28" s="68">
        <v>752.7</v>
      </c>
      <c r="BB28" s="68">
        <v>760.6</v>
      </c>
      <c r="BC28" s="68">
        <v>763.1</v>
      </c>
      <c r="BD28" s="68">
        <v>803.7</v>
      </c>
      <c r="BE28" s="68">
        <v>846.6</v>
      </c>
      <c r="BF28" s="68">
        <v>853.1</v>
      </c>
      <c r="BG28" s="68">
        <v>872.5</v>
      </c>
      <c r="BH28" s="68">
        <v>887.3</v>
      </c>
      <c r="BI28" s="68">
        <v>824.9</v>
      </c>
      <c r="BJ28" s="68">
        <v>840.5</v>
      </c>
      <c r="BK28" s="68">
        <v>845.9</v>
      </c>
      <c r="BL28" s="68">
        <v>861.1</v>
      </c>
      <c r="BM28" s="68">
        <v>880.4</v>
      </c>
      <c r="BN28" s="68">
        <v>927.7</v>
      </c>
      <c r="BO28" s="68">
        <v>958</v>
      </c>
      <c r="BP28" s="68">
        <v>969.8</v>
      </c>
      <c r="BQ28" s="68">
        <v>1002.726</v>
      </c>
      <c r="BR28" s="68">
        <v>1024.3</v>
      </c>
      <c r="BS28" s="68">
        <v>1048.7070000000001</v>
      </c>
      <c r="BT28" s="68">
        <v>1065.7</v>
      </c>
      <c r="BU28" s="68">
        <v>1069.2</v>
      </c>
      <c r="BV28" s="68">
        <v>1084.5999999999999</v>
      </c>
      <c r="BW28" s="68">
        <v>1106.0999999999999</v>
      </c>
      <c r="BX28" s="68">
        <v>1078</v>
      </c>
      <c r="BY28" s="68">
        <v>1099.4000000000001</v>
      </c>
      <c r="BZ28" s="68">
        <v>1150.8</v>
      </c>
      <c r="CA28" s="68">
        <v>1194.7</v>
      </c>
      <c r="CB28" s="68">
        <v>1256.5999999999999</v>
      </c>
      <c r="CC28" s="68">
        <v>1276.9000000000001</v>
      </c>
      <c r="CD28" s="68">
        <v>1359.6</v>
      </c>
      <c r="CE28" s="68">
        <v>1366.6110000000001</v>
      </c>
      <c r="CF28" s="68">
        <v>1378.6</v>
      </c>
      <c r="CG28" s="68">
        <v>1322.6</v>
      </c>
      <c r="CH28" s="68">
        <v>1336.1410000000001</v>
      </c>
      <c r="CI28" s="68">
        <v>1287.7</v>
      </c>
      <c r="CJ28" s="68">
        <v>1300.4000000000001</v>
      </c>
      <c r="CK28" s="68">
        <v>1314.3</v>
      </c>
      <c r="CL28" s="68">
        <v>1338.7</v>
      </c>
      <c r="CM28" s="68">
        <v>1346.934</v>
      </c>
      <c r="CN28" s="68">
        <v>1351.3</v>
      </c>
      <c r="CO28" s="68">
        <v>1359.1</v>
      </c>
      <c r="CP28" s="68">
        <v>1361.8</v>
      </c>
      <c r="CQ28" s="68">
        <v>1367.1</v>
      </c>
      <c r="CR28" s="68">
        <v>1411.5</v>
      </c>
      <c r="CS28" s="68">
        <v>1448.8</v>
      </c>
      <c r="CT28" s="68">
        <v>1448.7</v>
      </c>
      <c r="CU28" s="68">
        <v>1449.1</v>
      </c>
      <c r="CV28" s="68">
        <v>1278</v>
      </c>
      <c r="CW28" s="68">
        <v>1304.9000000000001</v>
      </c>
      <c r="CX28" s="68">
        <v>1308.0999999999999</v>
      </c>
      <c r="CY28" s="68">
        <v>611</v>
      </c>
      <c r="CZ28" s="68">
        <v>283.60000000000002</v>
      </c>
      <c r="DA28" s="68">
        <v>283.60000000000002</v>
      </c>
      <c r="DB28" s="68">
        <v>106.35</v>
      </c>
      <c r="DC28" s="68">
        <v>106.4</v>
      </c>
      <c r="DD28" s="68">
        <v>106.35</v>
      </c>
      <c r="DE28" s="68">
        <v>106.35</v>
      </c>
      <c r="DF28" s="68">
        <v>106.4</v>
      </c>
      <c r="DG28" s="68">
        <v>106.4</v>
      </c>
      <c r="DH28" s="68">
        <v>106.4</v>
      </c>
      <c r="DI28" s="68">
        <v>106.4</v>
      </c>
      <c r="DJ28" s="68">
        <v>106.4</v>
      </c>
      <c r="DK28" s="68">
        <v>106.4</v>
      </c>
      <c r="DL28" s="68">
        <v>106.4</v>
      </c>
      <c r="DM28" s="68">
        <v>106.4</v>
      </c>
      <c r="DN28" s="68">
        <v>106.4</v>
      </c>
      <c r="DO28" s="68">
        <v>106.4</v>
      </c>
      <c r="DP28" s="68">
        <v>460.9</v>
      </c>
      <c r="DQ28" s="68">
        <v>460.9</v>
      </c>
      <c r="DR28" s="68">
        <v>460.9</v>
      </c>
      <c r="DS28" s="68">
        <v>460.9</v>
      </c>
      <c r="DT28" s="68">
        <v>460.9</v>
      </c>
      <c r="DU28" s="68">
        <v>460.8</v>
      </c>
      <c r="DV28" s="68">
        <v>460.8</v>
      </c>
      <c r="DW28" s="68">
        <v>460.8</v>
      </c>
      <c r="DX28" s="68">
        <v>460.9</v>
      </c>
      <c r="DY28" s="68">
        <v>460.8</v>
      </c>
      <c r="DZ28" s="68">
        <v>460.9</v>
      </c>
      <c r="EA28" s="68">
        <v>460.8</v>
      </c>
      <c r="EB28" s="68">
        <v>460.8</v>
      </c>
      <c r="EC28" s="68">
        <v>106.4</v>
      </c>
      <c r="ED28" s="68">
        <v>106.4</v>
      </c>
      <c r="EE28" s="68">
        <v>106.4</v>
      </c>
      <c r="EF28" s="68">
        <v>106.4</v>
      </c>
      <c r="EG28" s="68">
        <v>106.4</v>
      </c>
      <c r="EH28" s="68">
        <v>106.4</v>
      </c>
      <c r="EI28" s="68">
        <v>106.4</v>
      </c>
      <c r="EJ28" s="68">
        <v>156.4</v>
      </c>
      <c r="EK28" s="68">
        <v>206.4</v>
      </c>
      <c r="EL28" s="68">
        <v>248.1</v>
      </c>
      <c r="EM28" s="68">
        <v>248.2</v>
      </c>
      <c r="EN28" s="68">
        <v>248.2</v>
      </c>
      <c r="EO28" s="68">
        <v>248.1</v>
      </c>
      <c r="EP28" s="68">
        <v>248.2</v>
      </c>
      <c r="EQ28" s="68">
        <v>248.2</v>
      </c>
      <c r="ER28" s="68">
        <v>248.2</v>
      </c>
      <c r="ES28" s="68">
        <v>248.2</v>
      </c>
      <c r="ET28" s="68">
        <v>248.2</v>
      </c>
      <c r="EU28" s="68">
        <v>248.2</v>
      </c>
      <c r="EV28" s="68">
        <v>248.2</v>
      </c>
      <c r="EW28" s="68">
        <v>248.2</v>
      </c>
      <c r="EX28" s="68">
        <v>248.2</v>
      </c>
      <c r="EY28" s="68">
        <v>248.1</v>
      </c>
      <c r="EZ28" s="68">
        <v>248.2</v>
      </c>
      <c r="FA28" s="68">
        <v>248.2</v>
      </c>
      <c r="FB28" s="68">
        <v>248.2</v>
      </c>
      <c r="FC28" s="68">
        <v>248.2</v>
      </c>
      <c r="FD28" s="68">
        <v>248.1</v>
      </c>
      <c r="FE28" s="68">
        <v>248.2</v>
      </c>
      <c r="FF28" s="68">
        <v>248.1</v>
      </c>
      <c r="FG28" s="68">
        <v>177.3</v>
      </c>
      <c r="FH28" s="68">
        <v>177.3</v>
      </c>
      <c r="FI28" s="68">
        <v>177.2</v>
      </c>
      <c r="FJ28" s="68">
        <v>177.3</v>
      </c>
      <c r="FK28" s="68">
        <v>177.3</v>
      </c>
      <c r="FL28" s="68">
        <v>177.2</v>
      </c>
      <c r="FM28" s="68">
        <v>177.2</v>
      </c>
      <c r="FN28" s="68">
        <v>177.2</v>
      </c>
      <c r="FO28" s="68">
        <v>177.3</v>
      </c>
      <c r="FP28" s="68">
        <v>177.3</v>
      </c>
      <c r="FQ28" s="68">
        <v>177.3</v>
      </c>
      <c r="FR28" s="68">
        <v>177.3</v>
      </c>
      <c r="FS28" s="68">
        <v>177.3</v>
      </c>
      <c r="FT28" s="68">
        <v>177.3</v>
      </c>
      <c r="FU28" s="68">
        <v>177.2</v>
      </c>
      <c r="FV28" s="68">
        <v>177.3</v>
      </c>
      <c r="FW28" s="68">
        <v>177.2</v>
      </c>
      <c r="FX28" s="68">
        <v>106.4</v>
      </c>
      <c r="FY28" s="68">
        <v>106.4</v>
      </c>
      <c r="FZ28" s="68">
        <v>106.4</v>
      </c>
      <c r="GA28" s="68">
        <v>106.4</v>
      </c>
      <c r="GB28" s="68">
        <v>106.4</v>
      </c>
      <c r="GC28" s="68">
        <v>106.4</v>
      </c>
      <c r="GD28" s="68">
        <v>106.4</v>
      </c>
      <c r="GE28" s="68">
        <v>106.4</v>
      </c>
      <c r="GF28" s="68">
        <v>106.4</v>
      </c>
      <c r="GG28" s="68">
        <v>106.4</v>
      </c>
      <c r="GH28" s="68">
        <v>106.4</v>
      </c>
      <c r="GI28" s="68">
        <v>106.4</v>
      </c>
      <c r="GJ28" s="68">
        <v>106.4</v>
      </c>
      <c r="GK28" s="68">
        <v>106.4</v>
      </c>
      <c r="GL28" s="68">
        <v>106.4</v>
      </c>
      <c r="GM28" s="68">
        <v>106.4</v>
      </c>
      <c r="GN28" s="68">
        <v>106.4</v>
      </c>
      <c r="GO28" s="68">
        <v>106.4</v>
      </c>
      <c r="GP28" s="68">
        <v>106.4</v>
      </c>
      <c r="GQ28" s="68">
        <v>106.4</v>
      </c>
      <c r="GR28" s="68">
        <v>106.4</v>
      </c>
      <c r="GS28" s="68">
        <v>106.4</v>
      </c>
      <c r="GT28" s="68">
        <v>106.4</v>
      </c>
      <c r="GU28" s="68">
        <v>106.4</v>
      </c>
      <c r="GV28" s="68">
        <v>106.4</v>
      </c>
      <c r="GW28" s="68">
        <v>106.4</v>
      </c>
      <c r="GX28" s="68">
        <v>106.4</v>
      </c>
      <c r="GY28" s="68">
        <v>106.4</v>
      </c>
      <c r="GZ28" s="68">
        <v>106.4</v>
      </c>
      <c r="HA28" s="68">
        <v>106.4</v>
      </c>
      <c r="HB28" s="68">
        <v>106.4</v>
      </c>
      <c r="HC28" s="68">
        <v>106.4</v>
      </c>
      <c r="HD28" s="68">
        <v>106.4</v>
      </c>
      <c r="HE28" s="68">
        <v>106.4</v>
      </c>
      <c r="HF28" s="68">
        <v>106.4</v>
      </c>
      <c r="HG28" s="68">
        <v>106.4</v>
      </c>
      <c r="HH28" s="68">
        <v>106.4</v>
      </c>
      <c r="HI28" s="68">
        <v>106.4</v>
      </c>
      <c r="HJ28" s="68">
        <v>106.4</v>
      </c>
      <c r="HK28" s="68">
        <v>106.4</v>
      </c>
      <c r="HL28" s="68">
        <v>106.4</v>
      </c>
      <c r="HM28" s="68">
        <v>106.4</v>
      </c>
      <c r="HN28" s="68">
        <v>106.4</v>
      </c>
      <c r="HO28" s="68">
        <v>106.4</v>
      </c>
      <c r="HP28" s="68">
        <v>106.4</v>
      </c>
      <c r="HQ28" s="68">
        <v>106.4</v>
      </c>
      <c r="HR28" s="68">
        <v>106.4</v>
      </c>
      <c r="HS28" s="68">
        <v>106.4</v>
      </c>
      <c r="HT28" s="68">
        <v>106.4</v>
      </c>
      <c r="HU28" s="68">
        <v>106.4</v>
      </c>
      <c r="HV28" s="68">
        <v>106.4</v>
      </c>
      <c r="HW28" s="68">
        <v>106.4</v>
      </c>
      <c r="HX28" s="68">
        <v>106.4</v>
      </c>
      <c r="HY28" s="68">
        <v>106.4</v>
      </c>
      <c r="HZ28" s="68">
        <v>106.4</v>
      </c>
      <c r="IA28" s="68">
        <v>106.4</v>
      </c>
      <c r="IB28" s="68">
        <v>106.4</v>
      </c>
      <c r="IC28" s="68">
        <v>106.4</v>
      </c>
      <c r="ID28" s="68">
        <v>106.4</v>
      </c>
      <c r="IE28" s="68">
        <v>106.4</v>
      </c>
      <c r="IF28" s="68">
        <v>106.4</v>
      </c>
      <c r="IG28" s="68">
        <v>106.4</v>
      </c>
      <c r="IH28" s="68">
        <v>106.4</v>
      </c>
      <c r="II28" s="68">
        <v>106.4</v>
      </c>
      <c r="IJ28" s="68">
        <v>106.4</v>
      </c>
      <c r="IK28" s="68">
        <v>106.4</v>
      </c>
      <c r="IL28" s="68">
        <v>106.4</v>
      </c>
      <c r="IM28" s="68">
        <v>106.4</v>
      </c>
      <c r="IN28" s="68">
        <v>106.4</v>
      </c>
      <c r="IO28" s="68">
        <v>106.4</v>
      </c>
      <c r="IP28" s="68">
        <v>106.4</v>
      </c>
      <c r="IQ28" s="68">
        <v>106.3</v>
      </c>
      <c r="IR28" s="68">
        <v>106.4</v>
      </c>
      <c r="IS28" s="68">
        <v>106.4</v>
      </c>
      <c r="IT28" s="68">
        <v>106.4</v>
      </c>
      <c r="IU28" s="68">
        <v>106.4</v>
      </c>
      <c r="IV28" s="68">
        <v>106.4</v>
      </c>
      <c r="IW28" s="68">
        <v>141.80000000000001</v>
      </c>
      <c r="IX28" s="68">
        <v>141.80000000000001</v>
      </c>
      <c r="IY28" s="68">
        <v>1287.8</v>
      </c>
      <c r="IZ28" s="68">
        <v>1346.1</v>
      </c>
      <c r="JA28" s="68">
        <v>1407</v>
      </c>
      <c r="JB28" s="68">
        <v>663.5</v>
      </c>
      <c r="JC28" s="68">
        <v>763.1</v>
      </c>
      <c r="JD28" s="68">
        <v>958</v>
      </c>
      <c r="JE28" s="68">
        <v>1194.7</v>
      </c>
      <c r="JF28" s="68">
        <v>1346.934</v>
      </c>
      <c r="JG28" s="68">
        <v>611</v>
      </c>
      <c r="JH28" s="68">
        <v>106.4</v>
      </c>
      <c r="JI28" s="68">
        <v>460.8</v>
      </c>
      <c r="JJ28" s="68">
        <v>106.4</v>
      </c>
      <c r="JK28" s="68">
        <v>248.2</v>
      </c>
      <c r="JL28" s="68">
        <v>177.3</v>
      </c>
      <c r="JM28" s="68">
        <v>177.3</v>
      </c>
      <c r="JN28" s="68">
        <v>106.4</v>
      </c>
      <c r="JO28" s="68">
        <v>106.4</v>
      </c>
      <c r="JP28" s="68">
        <v>106.4</v>
      </c>
      <c r="JQ28" s="68">
        <v>106.4</v>
      </c>
      <c r="JR28" s="68">
        <v>106.4</v>
      </c>
      <c r="JS28" s="68">
        <v>106.4</v>
      </c>
      <c r="JT28" s="68">
        <v>141.80000000000001</v>
      </c>
      <c r="JU28" s="69">
        <v>0</v>
      </c>
      <c r="JV28" s="81"/>
      <c r="JW28" s="70" t="s">
        <v>75</v>
      </c>
      <c r="JX28" s="70"/>
      <c r="JY28" s="71" t="s">
        <v>73</v>
      </c>
      <c r="JZ28" s="67"/>
    </row>
    <row r="29" spans="1:286" s="16" customFormat="1" ht="35.1" customHeight="1">
      <c r="A29" s="211"/>
      <c r="B29" s="57"/>
      <c r="C29" s="84" t="s">
        <v>76</v>
      </c>
      <c r="D29" s="42" t="s">
        <v>96</v>
      </c>
      <c r="E29" s="43"/>
      <c r="F29" s="19"/>
      <c r="G29" s="79">
        <v>28.6</v>
      </c>
      <c r="H29" s="79">
        <v>28.9</v>
      </c>
      <c r="I29" s="79">
        <v>31.9</v>
      </c>
      <c r="J29" s="79">
        <v>32.299999999999997</v>
      </c>
      <c r="K29" s="79">
        <v>32.6</v>
      </c>
      <c r="L29" s="79">
        <v>11.5</v>
      </c>
      <c r="M29" s="79">
        <v>11.4</v>
      </c>
      <c r="N29" s="79">
        <v>11.4</v>
      </c>
      <c r="O29" s="79">
        <v>11.3</v>
      </c>
      <c r="P29" s="79">
        <v>11.4</v>
      </c>
      <c r="Q29" s="79">
        <v>11.4</v>
      </c>
      <c r="R29" s="79">
        <v>11.4</v>
      </c>
      <c r="S29" s="79">
        <v>9.8000000000000007</v>
      </c>
      <c r="T29" s="79">
        <v>8.6</v>
      </c>
      <c r="U29" s="79">
        <v>5</v>
      </c>
      <c r="V29" s="79">
        <v>5</v>
      </c>
      <c r="W29" s="79">
        <v>5</v>
      </c>
      <c r="X29" s="79">
        <v>4.8</v>
      </c>
      <c r="Y29" s="79">
        <v>8.9</v>
      </c>
      <c r="Z29" s="79">
        <v>15.3</v>
      </c>
      <c r="AA29" s="79">
        <v>4.7</v>
      </c>
      <c r="AB29" s="79">
        <v>5.6</v>
      </c>
      <c r="AC29" s="79">
        <v>3.9</v>
      </c>
      <c r="AD29" s="79">
        <v>3.9</v>
      </c>
      <c r="AE29" s="79">
        <v>3.9</v>
      </c>
      <c r="AF29" s="79">
        <v>3.9</v>
      </c>
      <c r="AG29" s="79">
        <v>2.9</v>
      </c>
      <c r="AH29" s="79">
        <v>3</v>
      </c>
      <c r="AI29" s="79">
        <v>3</v>
      </c>
      <c r="AJ29" s="79">
        <v>3</v>
      </c>
      <c r="AK29" s="79">
        <v>3</v>
      </c>
      <c r="AL29" s="79">
        <v>3.1</v>
      </c>
      <c r="AM29" s="79">
        <v>3.2</v>
      </c>
      <c r="AN29" s="79">
        <v>3.2</v>
      </c>
      <c r="AO29" s="79">
        <v>3.2</v>
      </c>
      <c r="AP29" s="79">
        <v>3.2</v>
      </c>
      <c r="AQ29" s="79">
        <v>3.3</v>
      </c>
      <c r="AR29" s="79">
        <v>3.5</v>
      </c>
      <c r="AS29" s="79">
        <v>3.6</v>
      </c>
      <c r="AT29" s="79">
        <v>4.0999999999999996</v>
      </c>
      <c r="AU29" s="79">
        <v>3.7</v>
      </c>
      <c r="AV29" s="79">
        <v>3.5</v>
      </c>
      <c r="AW29" s="79">
        <v>3.4</v>
      </c>
      <c r="AX29" s="79">
        <v>31.8</v>
      </c>
      <c r="AY29" s="79">
        <v>3.3</v>
      </c>
      <c r="AZ29" s="79">
        <v>3.8</v>
      </c>
      <c r="BA29" s="79">
        <v>3.6</v>
      </c>
      <c r="BB29" s="79">
        <v>3.4</v>
      </c>
      <c r="BC29" s="79">
        <v>3.5</v>
      </c>
      <c r="BD29" s="79">
        <v>3.6</v>
      </c>
      <c r="BE29" s="79">
        <v>3.5</v>
      </c>
      <c r="BF29" s="79">
        <v>3.7</v>
      </c>
      <c r="BG29" s="79">
        <v>3.9</v>
      </c>
      <c r="BH29" s="79">
        <v>3.9</v>
      </c>
      <c r="BI29" s="79">
        <v>4</v>
      </c>
      <c r="BJ29" s="79">
        <v>4</v>
      </c>
      <c r="BK29" s="79">
        <v>4.0999999999999996</v>
      </c>
      <c r="BL29" s="79">
        <v>5.6</v>
      </c>
      <c r="BM29" s="79">
        <v>6.2</v>
      </c>
      <c r="BN29" s="79">
        <v>7.4</v>
      </c>
      <c r="BO29" s="79">
        <v>9</v>
      </c>
      <c r="BP29" s="79">
        <v>10.6</v>
      </c>
      <c r="BQ29" s="79">
        <v>9.8480000000000008</v>
      </c>
      <c r="BR29" s="79">
        <v>10</v>
      </c>
      <c r="BS29" s="79">
        <f>8.758+2.04</f>
        <v>10.797999999999998</v>
      </c>
      <c r="BT29" s="79">
        <v>9.3000000000000007</v>
      </c>
      <c r="BU29" s="79">
        <v>5.9</v>
      </c>
      <c r="BV29" s="79">
        <v>6.9</v>
      </c>
      <c r="BW29" s="79">
        <v>7.4</v>
      </c>
      <c r="BX29" s="79">
        <v>10.1</v>
      </c>
      <c r="BY29" s="79">
        <v>13.9</v>
      </c>
      <c r="BZ29" s="79">
        <v>11.7</v>
      </c>
      <c r="CA29" s="79">
        <v>5.7</v>
      </c>
      <c r="CB29" s="79">
        <v>8.1</v>
      </c>
      <c r="CC29" s="79">
        <v>10.1</v>
      </c>
      <c r="CD29" s="79">
        <v>11.1</v>
      </c>
      <c r="CE29" s="79">
        <v>18.679500000000001</v>
      </c>
      <c r="CF29" s="79">
        <v>20.8</v>
      </c>
      <c r="CG29" s="79">
        <v>16.7</v>
      </c>
      <c r="CH29" s="79">
        <v>6.9480000000000004</v>
      </c>
      <c r="CI29" s="79">
        <v>7.8</v>
      </c>
      <c r="CJ29" s="79">
        <v>41.4</v>
      </c>
      <c r="CK29" s="79">
        <v>48.4</v>
      </c>
      <c r="CL29" s="79">
        <v>53.4</v>
      </c>
      <c r="CM29" s="79">
        <v>50.533000000000001</v>
      </c>
      <c r="CN29" s="79">
        <v>59</v>
      </c>
      <c r="CO29" s="79">
        <v>67.400000000000006</v>
      </c>
      <c r="CP29" s="79">
        <v>70.7</v>
      </c>
      <c r="CQ29" s="79">
        <v>55.7</v>
      </c>
      <c r="CR29" s="79">
        <v>56.6</v>
      </c>
      <c r="CS29" s="79">
        <v>56.6</v>
      </c>
      <c r="CT29" s="79">
        <v>58.7</v>
      </c>
      <c r="CU29" s="79">
        <v>55</v>
      </c>
      <c r="CV29" s="79">
        <v>58.1</v>
      </c>
      <c r="CW29" s="79">
        <v>53.9</v>
      </c>
      <c r="CX29" s="79">
        <v>72.5</v>
      </c>
      <c r="CY29" s="79">
        <v>93</v>
      </c>
      <c r="CZ29" s="79">
        <v>247.5</v>
      </c>
      <c r="DA29" s="79">
        <v>247.4</v>
      </c>
      <c r="DB29" s="79">
        <v>249.16</v>
      </c>
      <c r="DC29" s="79">
        <v>259.60000000000002</v>
      </c>
      <c r="DD29" s="79">
        <v>279.7</v>
      </c>
      <c r="DE29" s="79">
        <v>284.58999999999997</v>
      </c>
      <c r="DF29" s="79">
        <v>304.73599999999999</v>
      </c>
      <c r="DG29" s="79">
        <v>340.899</v>
      </c>
      <c r="DH29" s="79">
        <v>396.1</v>
      </c>
      <c r="DI29" s="79">
        <v>442.2</v>
      </c>
      <c r="DJ29" s="79">
        <v>466.8</v>
      </c>
      <c r="DK29" s="79">
        <v>499.7</v>
      </c>
      <c r="DL29" s="79">
        <v>526</v>
      </c>
      <c r="DM29" s="79">
        <v>548.9</v>
      </c>
      <c r="DN29" s="79">
        <v>556.20000000000005</v>
      </c>
      <c r="DO29" s="79">
        <v>608.4</v>
      </c>
      <c r="DP29" s="79">
        <v>639.79999999999995</v>
      </c>
      <c r="DQ29" s="79">
        <v>643.1</v>
      </c>
      <c r="DR29" s="79">
        <v>702.6</v>
      </c>
      <c r="DS29" s="79">
        <v>825.9</v>
      </c>
      <c r="DT29" s="79">
        <v>862.9</v>
      </c>
      <c r="DU29" s="79">
        <v>914.2</v>
      </c>
      <c r="DV29" s="79">
        <v>724.3</v>
      </c>
      <c r="DW29" s="79">
        <v>730.7</v>
      </c>
      <c r="DX29" s="79">
        <v>664.7</v>
      </c>
      <c r="DY29" s="79">
        <v>674.9</v>
      </c>
      <c r="DZ29" s="79">
        <v>671.9</v>
      </c>
      <c r="EA29" s="79">
        <v>684.6</v>
      </c>
      <c r="EB29" s="79">
        <v>683.6</v>
      </c>
      <c r="EC29" s="79">
        <v>673.4</v>
      </c>
      <c r="ED29" s="79">
        <v>680.1</v>
      </c>
      <c r="EE29" s="79">
        <v>685.4</v>
      </c>
      <c r="EF29" s="79">
        <v>657</v>
      </c>
      <c r="EG29" s="79">
        <v>728.4</v>
      </c>
      <c r="EH29" s="79">
        <v>757.6</v>
      </c>
      <c r="EI29" s="79">
        <v>741.3</v>
      </c>
      <c r="EJ29" s="79">
        <v>729.9</v>
      </c>
      <c r="EK29" s="79">
        <v>688.6</v>
      </c>
      <c r="EL29" s="79">
        <v>636.79999999999995</v>
      </c>
      <c r="EM29" s="79">
        <v>620.1</v>
      </c>
      <c r="EN29" s="79">
        <v>481.9</v>
      </c>
      <c r="EO29" s="79">
        <v>484.2</v>
      </c>
      <c r="EP29" s="79">
        <v>416.5</v>
      </c>
      <c r="EQ29" s="79">
        <v>409.3</v>
      </c>
      <c r="ER29" s="79">
        <v>411.7</v>
      </c>
      <c r="ES29" s="79">
        <v>409</v>
      </c>
      <c r="ET29" s="79">
        <v>398.8</v>
      </c>
      <c r="EU29" s="79">
        <v>423.7</v>
      </c>
      <c r="EV29" s="79">
        <v>398.6</v>
      </c>
      <c r="EW29" s="79">
        <v>445.4</v>
      </c>
      <c r="EX29" s="79">
        <v>434.3</v>
      </c>
      <c r="EY29" s="79">
        <v>537.5</v>
      </c>
      <c r="EZ29" s="79">
        <v>489.4</v>
      </c>
      <c r="FA29" s="79">
        <v>350.8</v>
      </c>
      <c r="FB29" s="79">
        <v>337.5</v>
      </c>
      <c r="FC29" s="79">
        <v>327.39999999999998</v>
      </c>
      <c r="FD29" s="79">
        <v>217.9</v>
      </c>
      <c r="FE29" s="79">
        <v>231.6</v>
      </c>
      <c r="FF29" s="79">
        <v>198.6</v>
      </c>
      <c r="FG29" s="79">
        <v>203.8</v>
      </c>
      <c r="FH29" s="79">
        <v>186.1</v>
      </c>
      <c r="FI29" s="79">
        <v>222.2</v>
      </c>
      <c r="FJ29" s="79">
        <v>227.5</v>
      </c>
      <c r="FK29" s="79">
        <v>193.5</v>
      </c>
      <c r="FL29" s="79">
        <v>196</v>
      </c>
      <c r="FM29" s="79">
        <v>145.9</v>
      </c>
      <c r="FN29" s="79">
        <v>140.69999999999999</v>
      </c>
      <c r="FO29" s="79">
        <v>84.1</v>
      </c>
      <c r="FP29" s="79">
        <v>73.3</v>
      </c>
      <c r="FQ29" s="79">
        <v>85</v>
      </c>
      <c r="FR29" s="79">
        <v>41.8</v>
      </c>
      <c r="FS29" s="79">
        <v>8.6</v>
      </c>
      <c r="FT29" s="79">
        <v>21.9</v>
      </c>
      <c r="FU29" s="79">
        <v>15.9</v>
      </c>
      <c r="FV29" s="79">
        <v>10.5</v>
      </c>
      <c r="FW29" s="79">
        <v>11.7</v>
      </c>
      <c r="FX29" s="79">
        <v>10.1</v>
      </c>
      <c r="FY29" s="79">
        <v>10</v>
      </c>
      <c r="FZ29" s="79">
        <v>17.5</v>
      </c>
      <c r="GA29" s="79">
        <v>11.7</v>
      </c>
      <c r="GB29" s="79">
        <v>9.3000000000000007</v>
      </c>
      <c r="GC29" s="79">
        <v>14.5</v>
      </c>
      <c r="GD29" s="79">
        <v>11.9</v>
      </c>
      <c r="GE29" s="79">
        <v>13.7</v>
      </c>
      <c r="GF29" s="79">
        <v>19.5</v>
      </c>
      <c r="GG29" s="79">
        <v>20.6</v>
      </c>
      <c r="GH29" s="79">
        <v>21.7</v>
      </c>
      <c r="GI29" s="79">
        <v>22.1</v>
      </c>
      <c r="GJ29" s="79">
        <v>22.3</v>
      </c>
      <c r="GK29" s="79">
        <v>23.3</v>
      </c>
      <c r="GL29" s="79">
        <v>23</v>
      </c>
      <c r="GM29" s="79">
        <v>11.2</v>
      </c>
      <c r="GN29" s="79">
        <v>11.8</v>
      </c>
      <c r="GO29" s="79">
        <v>11.7</v>
      </c>
      <c r="GP29" s="79">
        <v>10</v>
      </c>
      <c r="GQ29" s="79">
        <v>10.3</v>
      </c>
      <c r="GR29" s="79">
        <v>10.3</v>
      </c>
      <c r="GS29" s="79">
        <v>10.4</v>
      </c>
      <c r="GT29" s="79">
        <v>10.5</v>
      </c>
      <c r="GU29" s="79">
        <v>11</v>
      </c>
      <c r="GV29" s="79">
        <v>11.5</v>
      </c>
      <c r="GW29" s="79">
        <v>12.2</v>
      </c>
      <c r="GX29" s="79">
        <v>10.9</v>
      </c>
      <c r="GY29" s="79">
        <v>10.5</v>
      </c>
      <c r="GZ29" s="79">
        <v>12</v>
      </c>
      <c r="HA29" s="79">
        <v>12</v>
      </c>
      <c r="HB29" s="79">
        <v>11.5</v>
      </c>
      <c r="HC29" s="79">
        <v>11.4</v>
      </c>
      <c r="HD29" s="79">
        <v>12.2</v>
      </c>
      <c r="HE29" s="79">
        <v>12.4</v>
      </c>
      <c r="HF29" s="79">
        <v>12.2</v>
      </c>
      <c r="HG29" s="79">
        <v>16.600000000000001</v>
      </c>
      <c r="HH29" s="79">
        <v>14</v>
      </c>
      <c r="HI29" s="79">
        <v>13.5</v>
      </c>
      <c r="HJ29" s="79">
        <v>13.4</v>
      </c>
      <c r="HK29" s="79">
        <v>13.9</v>
      </c>
      <c r="HL29" s="79">
        <v>14.6</v>
      </c>
      <c r="HM29" s="79">
        <v>15.3</v>
      </c>
      <c r="HN29" s="79">
        <v>12.5</v>
      </c>
      <c r="HO29" s="79">
        <v>12.6</v>
      </c>
      <c r="HP29" s="79">
        <v>12.2</v>
      </c>
      <c r="HQ29" s="79">
        <v>12.6</v>
      </c>
      <c r="HR29" s="79">
        <v>11.6</v>
      </c>
      <c r="HS29" s="79">
        <v>12.8</v>
      </c>
      <c r="HT29" s="79">
        <v>13.4</v>
      </c>
      <c r="HU29" s="79">
        <v>14.8</v>
      </c>
      <c r="HV29" s="79">
        <v>15.2</v>
      </c>
      <c r="HW29" s="79">
        <v>15</v>
      </c>
      <c r="HX29" s="79">
        <v>14.8</v>
      </c>
      <c r="HY29" s="79">
        <v>16</v>
      </c>
      <c r="HZ29" s="79">
        <v>17.100000000000001</v>
      </c>
      <c r="IA29" s="79">
        <v>15.5</v>
      </c>
      <c r="IB29" s="79">
        <v>16</v>
      </c>
      <c r="IC29" s="79">
        <v>15.2</v>
      </c>
      <c r="ID29" s="79">
        <v>13.9</v>
      </c>
      <c r="IE29" s="79">
        <v>9.3000000000000007</v>
      </c>
      <c r="IF29" s="79">
        <v>9.3000000000000007</v>
      </c>
      <c r="IG29" s="79">
        <v>9</v>
      </c>
      <c r="IH29" s="79">
        <v>9.3000000000000007</v>
      </c>
      <c r="II29" s="79">
        <v>9.9</v>
      </c>
      <c r="IJ29" s="79">
        <v>9.1999999999999993</v>
      </c>
      <c r="IK29" s="79">
        <v>8.8000000000000007</v>
      </c>
      <c r="IL29" s="79">
        <v>8.6</v>
      </c>
      <c r="IM29" s="79">
        <v>2.8</v>
      </c>
      <c r="IN29" s="79">
        <v>2.7</v>
      </c>
      <c r="IO29" s="79">
        <v>3.1</v>
      </c>
      <c r="IP29" s="79">
        <v>4.0999999999999996</v>
      </c>
      <c r="IQ29" s="79">
        <v>4.8</v>
      </c>
      <c r="IR29" s="79">
        <v>5.2</v>
      </c>
      <c r="IS29" s="79">
        <v>5.6</v>
      </c>
      <c r="IT29" s="79">
        <v>6.1</v>
      </c>
      <c r="IU29" s="79">
        <v>6.7</v>
      </c>
      <c r="IV29" s="79">
        <v>7.8</v>
      </c>
      <c r="IW29" s="79">
        <v>7.1</v>
      </c>
      <c r="IX29" s="79">
        <v>7.4</v>
      </c>
      <c r="IY29" s="79">
        <v>28.6</v>
      </c>
      <c r="IZ29" s="79">
        <v>9.8000000000000007</v>
      </c>
      <c r="JA29" s="79">
        <v>3.9</v>
      </c>
      <c r="JB29" s="79">
        <v>3.3</v>
      </c>
      <c r="JC29" s="79">
        <v>3.5</v>
      </c>
      <c r="JD29" s="79">
        <v>9</v>
      </c>
      <c r="JE29" s="79">
        <v>5.7</v>
      </c>
      <c r="JF29" s="79">
        <v>50.533000000000001</v>
      </c>
      <c r="JG29" s="79">
        <v>93</v>
      </c>
      <c r="JH29" s="79">
        <v>499.7</v>
      </c>
      <c r="JI29" s="79">
        <v>730.7</v>
      </c>
      <c r="JJ29" s="79">
        <v>741.3</v>
      </c>
      <c r="JK29" s="79">
        <v>423.7</v>
      </c>
      <c r="JL29" s="79">
        <v>203.8</v>
      </c>
      <c r="JM29" s="79">
        <v>8.6</v>
      </c>
      <c r="JN29" s="79">
        <v>13.7</v>
      </c>
      <c r="JO29" s="79">
        <v>10.3</v>
      </c>
      <c r="JP29" s="79">
        <v>11.4</v>
      </c>
      <c r="JQ29" s="79">
        <v>12.6</v>
      </c>
      <c r="JR29" s="79">
        <v>15.5</v>
      </c>
      <c r="JS29" s="79">
        <v>2.8</v>
      </c>
      <c r="JT29" s="79">
        <v>8.4</v>
      </c>
      <c r="JU29" s="44">
        <v>16.399999999999999</v>
      </c>
      <c r="JV29" s="25"/>
      <c r="JW29" s="22" t="s">
        <v>97</v>
      </c>
      <c r="JX29" s="22"/>
      <c r="JY29" s="80" t="s">
        <v>76</v>
      </c>
      <c r="JZ29" s="19"/>
    </row>
    <row r="30" spans="1:286" s="85" customFormat="1" ht="35.1" customHeight="1">
      <c r="A30" s="211"/>
      <c r="B30" s="132"/>
      <c r="C30" s="133" t="s">
        <v>77</v>
      </c>
      <c r="D30" s="134" t="s">
        <v>78</v>
      </c>
      <c r="E30" s="135"/>
      <c r="F30" s="136"/>
      <c r="G30" s="137">
        <f t="shared" ref="G30" si="30">G29+G27+G26+G25+G24+G28</f>
        <v>2159.1999999999998</v>
      </c>
      <c r="H30" s="137">
        <f t="shared" ref="H30:I30" si="31">H29+H27+H26+H25+H24+H28</f>
        <v>2119.3999999999996</v>
      </c>
      <c r="I30" s="137">
        <f t="shared" si="31"/>
        <v>2098.3000000000002</v>
      </c>
      <c r="J30" s="137">
        <f t="shared" ref="J30:K30" si="32">J29+J27+J26+J25+J24+J28</f>
        <v>2188.6999999999998</v>
      </c>
      <c r="K30" s="137">
        <f t="shared" si="32"/>
        <v>2043.8999999999999</v>
      </c>
      <c r="L30" s="137">
        <f t="shared" ref="L30:M30" si="33">L29+L27+L26+L25+L24+L28</f>
        <v>2517.5</v>
      </c>
      <c r="M30" s="137">
        <f t="shared" si="33"/>
        <v>2052</v>
      </c>
      <c r="N30" s="137">
        <f t="shared" ref="N30:O30" si="34">N29+N27+N26+N25+N24+N28</f>
        <v>2101</v>
      </c>
      <c r="O30" s="137">
        <f t="shared" si="34"/>
        <v>2159</v>
      </c>
      <c r="P30" s="137">
        <f t="shared" ref="P30:S30" si="35">P29+P27+P26+P25+P24+P28</f>
        <v>2187.2999999999997</v>
      </c>
      <c r="Q30" s="137">
        <f t="shared" si="35"/>
        <v>2107.9</v>
      </c>
      <c r="R30" s="137">
        <f t="shared" si="35"/>
        <v>2149.6999999999998</v>
      </c>
      <c r="S30" s="137">
        <f t="shared" si="35"/>
        <v>2176.1</v>
      </c>
      <c r="T30" s="137">
        <f t="shared" ref="T30:U30" si="36">T29+T27+T26+T25+T24+T28</f>
        <v>2167.1</v>
      </c>
      <c r="U30" s="137">
        <f t="shared" si="36"/>
        <v>2125.1</v>
      </c>
      <c r="V30" s="137">
        <f t="shared" ref="V30:W30" si="37">V29+V27+V26+V25+V24+V28</f>
        <v>2111.4</v>
      </c>
      <c r="W30" s="137">
        <f t="shared" si="37"/>
        <v>2124.6</v>
      </c>
      <c r="X30" s="137">
        <f t="shared" ref="X30:Y30" si="38">X29+X27+X26+X25+X24+X28</f>
        <v>2150.1</v>
      </c>
      <c r="Y30" s="137">
        <f t="shared" si="38"/>
        <v>2155.4</v>
      </c>
      <c r="Z30" s="137">
        <f t="shared" ref="Z30:AA30" si="39">Z29+Z27+Z26+Z25+Z24+Z28</f>
        <v>2131.8999999999996</v>
      </c>
      <c r="AA30" s="137">
        <f t="shared" si="39"/>
        <v>2215.1999999999998</v>
      </c>
      <c r="AB30" s="137">
        <f t="shared" ref="AB30:AC30" si="40">AB29+AB27+AB26+AB25+AB24+AB28</f>
        <v>2297.8000000000002</v>
      </c>
      <c r="AC30" s="137">
        <f t="shared" si="40"/>
        <v>2248.1999999999998</v>
      </c>
      <c r="AD30" s="137">
        <f t="shared" ref="AD30:AI30" si="41">AD29+AD27+AD26+AD25+AD24+AD28</f>
        <v>2263.1</v>
      </c>
      <c r="AE30" s="137">
        <f t="shared" si="41"/>
        <v>2315.9</v>
      </c>
      <c r="AF30" s="137">
        <f t="shared" si="41"/>
        <v>2271.4</v>
      </c>
      <c r="AG30" s="137">
        <f t="shared" si="41"/>
        <v>2080</v>
      </c>
      <c r="AH30" s="137">
        <f t="shared" si="41"/>
        <v>1813.4</v>
      </c>
      <c r="AI30" s="137">
        <f t="shared" si="41"/>
        <v>1826.4</v>
      </c>
      <c r="AJ30" s="137">
        <f t="shared" ref="AJ30:AP30" si="42">AJ29+AJ27+AJ26+AJ25+AJ24+AJ28</f>
        <v>1451.4</v>
      </c>
      <c r="AK30" s="137">
        <f t="shared" si="42"/>
        <v>1490.1999999999998</v>
      </c>
      <c r="AL30" s="137">
        <f t="shared" si="42"/>
        <v>1476.1999999999998</v>
      </c>
      <c r="AM30" s="137">
        <f t="shared" si="42"/>
        <v>1514.6999999999998</v>
      </c>
      <c r="AN30" s="137">
        <f t="shared" si="42"/>
        <v>1487.9</v>
      </c>
      <c r="AO30" s="137">
        <f t="shared" si="42"/>
        <v>1496.6999999999998</v>
      </c>
      <c r="AP30" s="137">
        <f t="shared" si="42"/>
        <v>1507.4</v>
      </c>
      <c r="AQ30" s="137">
        <f t="shared" ref="AQ30:AV30" si="43">AQ29+AQ27+AQ26+AQ25+AQ24+AQ28</f>
        <v>1554.8000000000002</v>
      </c>
      <c r="AR30" s="137">
        <f t="shared" si="43"/>
        <v>1547.2</v>
      </c>
      <c r="AS30" s="137">
        <f t="shared" si="43"/>
        <v>1560.4</v>
      </c>
      <c r="AT30" s="137">
        <f t="shared" si="43"/>
        <v>1581.4</v>
      </c>
      <c r="AU30" s="137">
        <f t="shared" si="43"/>
        <v>1549</v>
      </c>
      <c r="AV30" s="137">
        <f t="shared" si="43"/>
        <v>1566.6</v>
      </c>
      <c r="AW30" s="137">
        <f t="shared" ref="AW30:BB30" si="44">AW29+AW27+AW26+AW25+AW24+AW28</f>
        <v>1591.6</v>
      </c>
      <c r="AX30" s="137">
        <f t="shared" si="44"/>
        <v>1676</v>
      </c>
      <c r="AY30" s="137">
        <f t="shared" si="44"/>
        <v>1614.2</v>
      </c>
      <c r="AZ30" s="137">
        <f t="shared" si="44"/>
        <v>1646.9</v>
      </c>
      <c r="BA30" s="137">
        <f t="shared" si="44"/>
        <v>1583.1</v>
      </c>
      <c r="BB30" s="137">
        <f t="shared" si="44"/>
        <v>1563.7</v>
      </c>
      <c r="BC30" s="137">
        <f t="shared" ref="BC30:BH30" si="45">BC29+BC27+BC26+BC25+BC24+BC28</f>
        <v>1613.5</v>
      </c>
      <c r="BD30" s="137">
        <f t="shared" si="45"/>
        <v>1628.2</v>
      </c>
      <c r="BE30" s="137">
        <f t="shared" si="45"/>
        <v>1647.3000000000002</v>
      </c>
      <c r="BF30" s="137">
        <f t="shared" si="45"/>
        <v>1648.7</v>
      </c>
      <c r="BG30" s="137">
        <f t="shared" si="45"/>
        <v>1666</v>
      </c>
      <c r="BH30" s="137">
        <f t="shared" si="45"/>
        <v>1728.5</v>
      </c>
      <c r="BI30" s="137">
        <f t="shared" ref="BI30:BN30" si="46">BI29+BI27+BI26+BI25+BI24+BI28</f>
        <v>1756.3</v>
      </c>
      <c r="BJ30" s="137">
        <f t="shared" si="46"/>
        <v>1634.8</v>
      </c>
      <c r="BK30" s="137">
        <f t="shared" si="46"/>
        <v>1644</v>
      </c>
      <c r="BL30" s="137">
        <f t="shared" si="46"/>
        <v>1614.5</v>
      </c>
      <c r="BM30" s="137">
        <f t="shared" si="46"/>
        <v>1652.6999999999998</v>
      </c>
      <c r="BN30" s="137">
        <f t="shared" si="46"/>
        <v>1726</v>
      </c>
      <c r="BO30" s="137">
        <f t="shared" ref="BO30:BU30" si="47">BO29+BO27+BO26+BO25+BO24+BO28</f>
        <v>1707.3</v>
      </c>
      <c r="BP30" s="137">
        <f t="shared" si="47"/>
        <v>1816.3799999999999</v>
      </c>
      <c r="BQ30" s="137">
        <f t="shared" si="47"/>
        <v>1777.3589999999999</v>
      </c>
      <c r="BR30" s="137">
        <f t="shared" si="47"/>
        <v>1776.1999999999998</v>
      </c>
      <c r="BS30" s="137">
        <f t="shared" si="47"/>
        <v>1909.3230000000001</v>
      </c>
      <c r="BT30" s="137">
        <f t="shared" si="47"/>
        <v>1996.6</v>
      </c>
      <c r="BU30" s="137">
        <f t="shared" si="47"/>
        <v>2127.8000000000002</v>
      </c>
      <c r="BV30" s="137">
        <f t="shared" ref="BV30:CA30" si="48">BV29+BV27+BV26+BV25+BV24+BV28</f>
        <v>1989.3</v>
      </c>
      <c r="BW30" s="137">
        <f t="shared" si="48"/>
        <v>1990.7999999999997</v>
      </c>
      <c r="BX30" s="137">
        <f t="shared" si="48"/>
        <v>1916.1</v>
      </c>
      <c r="BY30" s="137">
        <f t="shared" si="48"/>
        <v>2045.5</v>
      </c>
      <c r="BZ30" s="137">
        <f t="shared" si="48"/>
        <v>1990.3</v>
      </c>
      <c r="CA30" s="137">
        <f t="shared" si="48"/>
        <v>2040.8000000000002</v>
      </c>
      <c r="CB30" s="137">
        <f t="shared" ref="CB30:CG30" si="49">CB29+CB27+CB26+CB25+CB24+CB28</f>
        <v>2062.8999999999996</v>
      </c>
      <c r="CC30" s="137">
        <f t="shared" si="49"/>
        <v>2022.6</v>
      </c>
      <c r="CD30" s="137">
        <f t="shared" si="49"/>
        <v>2148.1999999999998</v>
      </c>
      <c r="CE30" s="137">
        <f t="shared" si="49"/>
        <v>2279.7584999999999</v>
      </c>
      <c r="CF30" s="137">
        <f t="shared" si="49"/>
        <v>2173.1999999999998</v>
      </c>
      <c r="CG30" s="137">
        <f t="shared" si="49"/>
        <v>2146.8000000000002</v>
      </c>
      <c r="CH30" s="137">
        <f t="shared" ref="CH30:CM30" si="50">CH29+CH27+CH26+CH25+CH24+CH28</f>
        <v>2123.6750000000002</v>
      </c>
      <c r="CI30" s="137">
        <f t="shared" si="50"/>
        <v>2117</v>
      </c>
      <c r="CJ30" s="137">
        <f t="shared" si="50"/>
        <v>2194.6000000000004</v>
      </c>
      <c r="CK30" s="137">
        <f t="shared" si="50"/>
        <v>2211.3999999999996</v>
      </c>
      <c r="CL30" s="137">
        <f t="shared" si="50"/>
        <v>2229.3069999999998</v>
      </c>
      <c r="CM30" s="137">
        <f t="shared" si="50"/>
        <v>2239.3469999999998</v>
      </c>
      <c r="CN30" s="137">
        <f t="shared" ref="CN30:CS30" si="51">CN29+CN27+CN26+CN25+CN24+CN28</f>
        <v>2339.3000000000002</v>
      </c>
      <c r="CO30" s="137">
        <f t="shared" si="51"/>
        <v>2236</v>
      </c>
      <c r="CP30" s="137">
        <f t="shared" si="51"/>
        <v>2239</v>
      </c>
      <c r="CQ30" s="137">
        <f t="shared" si="51"/>
        <v>2257.8000000000002</v>
      </c>
      <c r="CR30" s="137">
        <f t="shared" si="51"/>
        <v>2294.6</v>
      </c>
      <c r="CS30" s="137">
        <f t="shared" si="51"/>
        <v>2398.6999999999998</v>
      </c>
      <c r="CT30" s="137">
        <f t="shared" ref="CT30:CY30" si="52">CT29+CT27+CT26+CT25+CT24+CT28</f>
        <v>2371</v>
      </c>
      <c r="CU30" s="137">
        <f t="shared" si="52"/>
        <v>2404.6</v>
      </c>
      <c r="CV30" s="137">
        <f t="shared" si="52"/>
        <v>2361.6999999999998</v>
      </c>
      <c r="CW30" s="137">
        <f t="shared" si="52"/>
        <v>2322.1000000000004</v>
      </c>
      <c r="CX30" s="137">
        <f t="shared" si="52"/>
        <v>2514.6999999999998</v>
      </c>
      <c r="CY30" s="137">
        <f t="shared" si="52"/>
        <v>1750.4</v>
      </c>
      <c r="CZ30" s="137">
        <f t="shared" ref="CZ30:DE30" si="53">CZ29+CZ27+CZ26+CZ25+CZ24+CZ28</f>
        <v>1804</v>
      </c>
      <c r="DA30" s="137">
        <f t="shared" si="53"/>
        <v>1694.1999999999998</v>
      </c>
      <c r="DB30" s="137">
        <f t="shared" si="53"/>
        <v>1483.21</v>
      </c>
      <c r="DC30" s="137">
        <f t="shared" si="53"/>
        <v>1392.2</v>
      </c>
      <c r="DD30" s="137">
        <f t="shared" si="53"/>
        <v>1346.6499999999999</v>
      </c>
      <c r="DE30" s="137">
        <f t="shared" si="53"/>
        <v>1286.3499999999999</v>
      </c>
      <c r="DF30" s="137">
        <f t="shared" ref="DF30:DK30" si="54">DF29+DF27+DF26+DF25+DF24+DF28</f>
        <v>1221.576</v>
      </c>
      <c r="DG30" s="137">
        <f t="shared" si="54"/>
        <v>1184.415</v>
      </c>
      <c r="DH30" s="137">
        <f t="shared" si="54"/>
        <v>1249.8000000000002</v>
      </c>
      <c r="DI30" s="137">
        <f t="shared" si="54"/>
        <v>1262.5999999999999</v>
      </c>
      <c r="DJ30" s="137">
        <f t="shared" si="54"/>
        <v>1298.6000000000001</v>
      </c>
      <c r="DK30" s="137">
        <f t="shared" si="54"/>
        <v>1334.9</v>
      </c>
      <c r="DL30" s="137">
        <f t="shared" ref="DL30:DQ30" si="55">DL29+DL27+DL26+DL25+DL24+DL28</f>
        <v>1307.9000000000001</v>
      </c>
      <c r="DM30" s="137">
        <f t="shared" si="55"/>
        <v>1372.5</v>
      </c>
      <c r="DN30" s="137">
        <f t="shared" si="55"/>
        <v>1334.7000000000003</v>
      </c>
      <c r="DO30" s="137">
        <f t="shared" si="55"/>
        <v>1442.9</v>
      </c>
      <c r="DP30" s="137">
        <f t="shared" si="55"/>
        <v>1792.1</v>
      </c>
      <c r="DQ30" s="137">
        <f t="shared" si="55"/>
        <v>1801.3000000000002</v>
      </c>
      <c r="DR30" s="137">
        <f t="shared" ref="DR30:DX30" si="56">DR29+DR27+DR26+DR25+DR24+DR28</f>
        <v>1862.6999999999998</v>
      </c>
      <c r="DS30" s="137">
        <f t="shared" si="56"/>
        <v>2012.5</v>
      </c>
      <c r="DT30" s="137">
        <f t="shared" si="56"/>
        <v>1988.1999999999998</v>
      </c>
      <c r="DU30" s="137">
        <f t="shared" si="56"/>
        <v>2036.5</v>
      </c>
      <c r="DV30" s="137">
        <f t="shared" si="56"/>
        <v>1859.1999999999998</v>
      </c>
      <c r="DW30" s="137">
        <f t="shared" si="56"/>
        <v>1869.8</v>
      </c>
      <c r="DX30" s="137">
        <f t="shared" si="56"/>
        <v>1791.4</v>
      </c>
      <c r="DY30" s="137">
        <f t="shared" ref="DY30:EE30" si="57">DY29+DY27+DY26+DY25+DY24+DY28</f>
        <v>1841.8</v>
      </c>
      <c r="DZ30" s="137">
        <f t="shared" si="57"/>
        <v>1822.6</v>
      </c>
      <c r="EA30" s="137">
        <f t="shared" si="57"/>
        <v>1863.8999999999999</v>
      </c>
      <c r="EB30" s="137">
        <f t="shared" si="57"/>
        <v>1832.7</v>
      </c>
      <c r="EC30" s="137">
        <f t="shared" si="57"/>
        <v>1441.9</v>
      </c>
      <c r="ED30" s="137">
        <f t="shared" si="57"/>
        <v>1449.9</v>
      </c>
      <c r="EE30" s="137">
        <f t="shared" si="57"/>
        <v>1459.1000000000001</v>
      </c>
      <c r="EF30" s="137">
        <f t="shared" ref="EF30:EK30" si="58">EF29+EF27+EF26+EF25+EF24+EF28</f>
        <v>1397.4</v>
      </c>
      <c r="EG30" s="137">
        <f t="shared" si="58"/>
        <v>1505.3000000000002</v>
      </c>
      <c r="EH30" s="137">
        <f t="shared" si="58"/>
        <v>1534.8000000000002</v>
      </c>
      <c r="EI30" s="137">
        <f t="shared" si="58"/>
        <v>1584.3000000000002</v>
      </c>
      <c r="EJ30" s="137">
        <f t="shared" si="58"/>
        <v>1582</v>
      </c>
      <c r="EK30" s="137">
        <f t="shared" si="58"/>
        <v>1574</v>
      </c>
      <c r="EL30" s="137">
        <f t="shared" ref="EL30:EQ30" si="59">EL29+EL27+EL26+EL25+EL24+EL28</f>
        <v>1547.8999999999999</v>
      </c>
      <c r="EM30" s="137">
        <f t="shared" si="59"/>
        <v>1532.8</v>
      </c>
      <c r="EN30" s="137">
        <f t="shared" si="59"/>
        <v>1422.5</v>
      </c>
      <c r="EO30" s="137">
        <f t="shared" si="59"/>
        <v>1365.9</v>
      </c>
      <c r="EP30" s="137">
        <f t="shared" si="59"/>
        <v>1265.0999999999999</v>
      </c>
      <c r="EQ30" s="137">
        <f t="shared" si="59"/>
        <v>1389.1000000000001</v>
      </c>
      <c r="ER30" s="137">
        <f t="shared" ref="ER30:EW30" si="60">ER29+ER27+ER26+ER25+ER24+ER28</f>
        <v>1415.1000000000001</v>
      </c>
      <c r="ES30" s="137">
        <f t="shared" si="60"/>
        <v>1433.7</v>
      </c>
      <c r="ET30" s="137">
        <f t="shared" si="60"/>
        <v>1427.3</v>
      </c>
      <c r="EU30" s="137">
        <f t="shared" si="60"/>
        <v>1558.5</v>
      </c>
      <c r="EV30" s="137">
        <f t="shared" si="60"/>
        <v>1581.3999999999999</v>
      </c>
      <c r="EW30" s="137">
        <f t="shared" si="60"/>
        <v>1598.8999999999999</v>
      </c>
      <c r="EX30" s="137">
        <f t="shared" ref="EX30:FC30" si="61">EX29+EX27+EX26+EX25+EX24+EX28</f>
        <v>1357.2</v>
      </c>
      <c r="EY30" s="137">
        <f t="shared" si="61"/>
        <v>1438.1999999999998</v>
      </c>
      <c r="EZ30" s="137">
        <f t="shared" si="61"/>
        <v>1419</v>
      </c>
      <c r="FA30" s="137">
        <f t="shared" si="61"/>
        <v>1346.9</v>
      </c>
      <c r="FB30" s="137">
        <f t="shared" si="61"/>
        <v>1259.6000000000001</v>
      </c>
      <c r="FC30" s="137">
        <f t="shared" si="61"/>
        <v>1412</v>
      </c>
      <c r="FD30" s="137">
        <f t="shared" ref="FD30:ID30" si="62">FD29+FD27+FD26+FD25+FD24+FD28</f>
        <v>1092.3999999999999</v>
      </c>
      <c r="FE30" s="137">
        <f t="shared" si="62"/>
        <v>1516.8</v>
      </c>
      <c r="FF30" s="137">
        <f t="shared" si="62"/>
        <v>1436.1999999999998</v>
      </c>
      <c r="FG30" s="137">
        <v>1375.5</v>
      </c>
      <c r="FH30" s="137">
        <f t="shared" si="62"/>
        <v>1427.6000000000001</v>
      </c>
      <c r="FI30" s="137">
        <f t="shared" si="62"/>
        <v>1450.3</v>
      </c>
      <c r="FJ30" s="137">
        <f t="shared" si="62"/>
        <v>1384.3999999999999</v>
      </c>
      <c r="FK30" s="137">
        <f t="shared" si="62"/>
        <v>1379.8</v>
      </c>
      <c r="FL30" s="137">
        <f t="shared" si="62"/>
        <v>1384.0000000000002</v>
      </c>
      <c r="FM30" s="137">
        <f t="shared" si="62"/>
        <v>1340.2</v>
      </c>
      <c r="FN30" s="137">
        <f t="shared" si="62"/>
        <v>1299.7</v>
      </c>
      <c r="FO30" s="137">
        <f t="shared" si="62"/>
        <v>1287.7</v>
      </c>
      <c r="FP30" s="137">
        <f t="shared" si="62"/>
        <v>1256</v>
      </c>
      <c r="FQ30" s="137">
        <f t="shared" si="62"/>
        <v>1285.8999999999999</v>
      </c>
      <c r="FR30" s="137">
        <f t="shared" si="62"/>
        <v>1212.0999999999999</v>
      </c>
      <c r="FS30" s="137">
        <f t="shared" si="62"/>
        <v>992.40000000000009</v>
      </c>
      <c r="FT30" s="137">
        <f t="shared" si="62"/>
        <v>1253.5999999999999</v>
      </c>
      <c r="FU30" s="137">
        <f t="shared" si="62"/>
        <v>1012.8</v>
      </c>
      <c r="FV30" s="137">
        <f t="shared" si="62"/>
        <v>903.7</v>
      </c>
      <c r="FW30" s="137">
        <f t="shared" si="62"/>
        <v>883.8</v>
      </c>
      <c r="FX30" s="137">
        <f t="shared" si="62"/>
        <v>796</v>
      </c>
      <c r="FY30" s="137">
        <f t="shared" si="62"/>
        <v>565.70000000000005</v>
      </c>
      <c r="FZ30" s="137">
        <f t="shared" si="62"/>
        <v>546.70000000000005</v>
      </c>
      <c r="GA30" s="137">
        <f t="shared" si="62"/>
        <v>564.4</v>
      </c>
      <c r="GB30" s="137">
        <f t="shared" si="62"/>
        <v>579.9</v>
      </c>
      <c r="GC30" s="137">
        <f t="shared" si="62"/>
        <v>599.70000000000005</v>
      </c>
      <c r="GD30" s="137">
        <f t="shared" si="62"/>
        <v>576.9</v>
      </c>
      <c r="GE30" s="137">
        <f t="shared" si="62"/>
        <v>588.6</v>
      </c>
      <c r="GF30" s="137">
        <f t="shared" si="62"/>
        <v>589.9</v>
      </c>
      <c r="GG30" s="137">
        <f t="shared" si="62"/>
        <v>631.30000000000007</v>
      </c>
      <c r="GH30" s="137">
        <f t="shared" si="62"/>
        <v>600.6</v>
      </c>
      <c r="GI30" s="137">
        <f t="shared" si="62"/>
        <v>612.29999999999995</v>
      </c>
      <c r="GJ30" s="137">
        <f t="shared" si="62"/>
        <v>597.70000000000005</v>
      </c>
      <c r="GK30" s="137">
        <f t="shared" si="62"/>
        <v>547.20000000000005</v>
      </c>
      <c r="GL30" s="137">
        <f t="shared" si="62"/>
        <v>621.19999999999993</v>
      </c>
      <c r="GM30" s="137">
        <f t="shared" si="62"/>
        <v>620.6</v>
      </c>
      <c r="GN30" s="137">
        <f t="shared" si="62"/>
        <v>633.9</v>
      </c>
      <c r="GO30" s="137">
        <f t="shared" si="62"/>
        <v>629.69999999999993</v>
      </c>
      <c r="GP30" s="137">
        <f t="shared" si="62"/>
        <v>646.69999999999993</v>
      </c>
      <c r="GQ30" s="137">
        <f t="shared" si="62"/>
        <v>609.29999999999995</v>
      </c>
      <c r="GR30" s="137">
        <f t="shared" si="62"/>
        <v>579.9</v>
      </c>
      <c r="GS30" s="137">
        <f t="shared" si="62"/>
        <v>570.9</v>
      </c>
      <c r="GT30" s="137">
        <f t="shared" si="62"/>
        <v>554.5</v>
      </c>
      <c r="GU30" s="137">
        <f t="shared" si="62"/>
        <v>552.4</v>
      </c>
      <c r="GV30" s="137">
        <f t="shared" si="62"/>
        <v>561.4</v>
      </c>
      <c r="GW30" s="137">
        <f t="shared" si="62"/>
        <v>542.4</v>
      </c>
      <c r="GX30" s="137">
        <f t="shared" si="62"/>
        <v>532.6</v>
      </c>
      <c r="GY30" s="137">
        <f t="shared" si="62"/>
        <v>506.1</v>
      </c>
      <c r="GZ30" s="137">
        <f t="shared" si="62"/>
        <v>520.79999999999995</v>
      </c>
      <c r="HA30" s="137">
        <f t="shared" si="62"/>
        <v>553.19999999999993</v>
      </c>
      <c r="HB30" s="137">
        <f t="shared" si="62"/>
        <v>573.5</v>
      </c>
      <c r="HC30" s="137">
        <f t="shared" si="62"/>
        <v>605.69999999999993</v>
      </c>
      <c r="HD30" s="137">
        <f t="shared" si="62"/>
        <v>760.1</v>
      </c>
      <c r="HE30" s="137">
        <f t="shared" si="62"/>
        <v>761.69999999999993</v>
      </c>
      <c r="HF30" s="137">
        <f t="shared" si="62"/>
        <v>749.1</v>
      </c>
      <c r="HG30" s="137">
        <f t="shared" si="62"/>
        <v>746.6</v>
      </c>
      <c r="HH30" s="137">
        <f t="shared" si="62"/>
        <v>744</v>
      </c>
      <c r="HI30" s="137">
        <f t="shared" si="62"/>
        <v>766.4</v>
      </c>
      <c r="HJ30" s="137">
        <f t="shared" si="62"/>
        <v>768.1</v>
      </c>
      <c r="HK30" s="137">
        <f t="shared" si="62"/>
        <v>770.9</v>
      </c>
      <c r="HL30" s="137">
        <f t="shared" si="62"/>
        <v>782.1</v>
      </c>
      <c r="HM30" s="137">
        <f t="shared" si="62"/>
        <v>790.1</v>
      </c>
      <c r="HN30" s="137">
        <f t="shared" si="62"/>
        <v>896.19999999999993</v>
      </c>
      <c r="HO30" s="137">
        <f t="shared" si="62"/>
        <v>780.49999999999989</v>
      </c>
      <c r="HP30" s="137">
        <f t="shared" si="62"/>
        <v>781.1</v>
      </c>
      <c r="HQ30" s="137">
        <f t="shared" si="62"/>
        <v>768.19999999999993</v>
      </c>
      <c r="HR30" s="137">
        <f t="shared" si="62"/>
        <v>791.19999999999993</v>
      </c>
      <c r="HS30" s="137">
        <f t="shared" si="62"/>
        <v>816.6</v>
      </c>
      <c r="HT30" s="137">
        <f t="shared" si="62"/>
        <v>822.50000000000011</v>
      </c>
      <c r="HU30" s="137">
        <f t="shared" si="62"/>
        <v>825.59999999999991</v>
      </c>
      <c r="HV30" s="137">
        <f t="shared" si="62"/>
        <v>814.1</v>
      </c>
      <c r="HW30" s="137">
        <f t="shared" si="62"/>
        <v>800.9</v>
      </c>
      <c r="HX30" s="137">
        <f t="shared" si="62"/>
        <v>810.1</v>
      </c>
      <c r="HY30" s="137">
        <f t="shared" si="62"/>
        <v>863.2</v>
      </c>
      <c r="HZ30" s="137">
        <f t="shared" si="62"/>
        <v>863.5</v>
      </c>
      <c r="IA30" s="137">
        <f t="shared" si="62"/>
        <v>816.49999999999989</v>
      </c>
      <c r="IB30" s="137">
        <f t="shared" si="62"/>
        <v>780</v>
      </c>
      <c r="IC30" s="137">
        <f t="shared" si="62"/>
        <v>786.69999999999993</v>
      </c>
      <c r="ID30" s="137">
        <f t="shared" si="62"/>
        <v>841.69999999999993</v>
      </c>
      <c r="IE30" s="137">
        <f t="shared" ref="IE30:JO30" si="63">IE29+IE27+IE26+IE25+IE24+IE28</f>
        <v>841.30000000000007</v>
      </c>
      <c r="IF30" s="137">
        <f t="shared" si="63"/>
        <v>826.4</v>
      </c>
      <c r="IG30" s="137">
        <f t="shared" si="63"/>
        <v>878.4</v>
      </c>
      <c r="IH30" s="137">
        <f t="shared" si="63"/>
        <v>857.69999999999993</v>
      </c>
      <c r="II30" s="137">
        <f t="shared" si="63"/>
        <v>882.3</v>
      </c>
      <c r="IJ30" s="137">
        <f t="shared" si="63"/>
        <v>873.6</v>
      </c>
      <c r="IK30" s="137">
        <f t="shared" si="63"/>
        <v>869.1</v>
      </c>
      <c r="IL30" s="137">
        <f t="shared" si="63"/>
        <v>851.69999999999993</v>
      </c>
      <c r="IM30" s="137">
        <f t="shared" si="63"/>
        <v>893</v>
      </c>
      <c r="IN30" s="137">
        <f t="shared" si="63"/>
        <v>894.6</v>
      </c>
      <c r="IO30" s="137">
        <f t="shared" si="63"/>
        <v>891.30000000000007</v>
      </c>
      <c r="IP30" s="137">
        <f t="shared" si="63"/>
        <v>889.69999999999993</v>
      </c>
      <c r="IQ30" s="137">
        <f t="shared" si="63"/>
        <v>956.4</v>
      </c>
      <c r="IR30" s="137">
        <f t="shared" si="63"/>
        <v>1039.8</v>
      </c>
      <c r="IS30" s="137">
        <f t="shared" si="63"/>
        <v>1038.3</v>
      </c>
      <c r="IT30" s="137">
        <f t="shared" si="63"/>
        <v>1050.3</v>
      </c>
      <c r="IU30" s="137">
        <f t="shared" si="63"/>
        <v>1052.1000000000001</v>
      </c>
      <c r="IV30" s="137">
        <f t="shared" si="63"/>
        <v>1138.6000000000001</v>
      </c>
      <c r="IW30" s="137">
        <f t="shared" si="63"/>
        <v>1177.3</v>
      </c>
      <c r="IX30" s="137">
        <f t="shared" si="63"/>
        <v>1136</v>
      </c>
      <c r="IY30" s="137">
        <f t="shared" si="63"/>
        <v>2159.1999999999998</v>
      </c>
      <c r="IZ30" s="137">
        <f t="shared" si="63"/>
        <v>2176.1</v>
      </c>
      <c r="JA30" s="137">
        <f t="shared" si="63"/>
        <v>2315.9</v>
      </c>
      <c r="JB30" s="137">
        <f t="shared" si="63"/>
        <v>1554.8000000000002</v>
      </c>
      <c r="JC30" s="137">
        <f>JC29+JC27+JC26+JC25+JC24+JC28</f>
        <v>1613.5</v>
      </c>
      <c r="JD30" s="137">
        <f t="shared" si="63"/>
        <v>1707.3</v>
      </c>
      <c r="JE30" s="137">
        <f t="shared" si="63"/>
        <v>2040.8000000000002</v>
      </c>
      <c r="JF30" s="137">
        <f t="shared" si="63"/>
        <v>2239.3469999999998</v>
      </c>
      <c r="JG30" s="137">
        <f t="shared" si="63"/>
        <v>1750.4</v>
      </c>
      <c r="JH30" s="137">
        <f t="shared" si="63"/>
        <v>1334.9</v>
      </c>
      <c r="JI30" s="137">
        <f>JI29+JI27+JI26+JI25+JI24+JI28</f>
        <v>1869.8</v>
      </c>
      <c r="JJ30" s="137">
        <f>JJ29+JJ27+JJ26+JJ25+JJ24+JJ28</f>
        <v>1584.3000000000002</v>
      </c>
      <c r="JK30" s="137">
        <v>1558.5</v>
      </c>
      <c r="JL30" s="137">
        <v>1375.5</v>
      </c>
      <c r="JM30" s="137">
        <f t="shared" si="63"/>
        <v>992.40000000000009</v>
      </c>
      <c r="JN30" s="137">
        <f t="shared" si="63"/>
        <v>588.6</v>
      </c>
      <c r="JO30" s="137">
        <f t="shared" si="63"/>
        <v>609.29999999999995</v>
      </c>
      <c r="JP30" s="137">
        <v>605.70000000000005</v>
      </c>
      <c r="JQ30" s="137">
        <v>780.5</v>
      </c>
      <c r="JR30" s="137">
        <f>JR29+JR27+JR26+JR25+JR24+JR28</f>
        <v>816.49999999999989</v>
      </c>
      <c r="JS30" s="137">
        <v>893</v>
      </c>
      <c r="JT30" s="137">
        <f>JT29+JT27+JT26+JT25+JT24+JT28</f>
        <v>760.09999999999991</v>
      </c>
      <c r="JU30" s="138">
        <f>JU29+JU27+JU26+JU25+JU24+JU28</f>
        <v>647.79999999999995</v>
      </c>
      <c r="JV30" s="139"/>
      <c r="JW30" s="140" t="s">
        <v>79</v>
      </c>
      <c r="JX30" s="141"/>
      <c r="JY30" s="142" t="s">
        <v>77</v>
      </c>
      <c r="JZ30" s="136"/>
    </row>
    <row r="31" spans="1:286" s="103" customFormat="1" ht="35.1" customHeight="1">
      <c r="A31" s="211"/>
      <c r="B31" s="143" t="s">
        <v>80</v>
      </c>
      <c r="C31" s="144"/>
      <c r="D31" s="144"/>
      <c r="E31" s="145"/>
      <c r="F31" s="146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 t="s">
        <v>34</v>
      </c>
      <c r="IL31" s="148" t="s">
        <v>34</v>
      </c>
      <c r="IM31" s="148"/>
      <c r="IN31" s="148"/>
      <c r="IO31" s="148"/>
      <c r="IP31" s="148"/>
      <c r="IQ31" s="148"/>
      <c r="IR31" s="148"/>
      <c r="IS31" s="148"/>
      <c r="IT31" s="148"/>
      <c r="IU31" s="148"/>
      <c r="IV31" s="148"/>
      <c r="IW31" s="148"/>
      <c r="IX31" s="148" t="s">
        <v>34</v>
      </c>
      <c r="IY31" s="147"/>
      <c r="IZ31" s="148"/>
      <c r="JA31" s="148"/>
      <c r="JB31" s="147"/>
      <c r="JC31" s="148"/>
      <c r="JD31" s="148"/>
      <c r="JE31" s="148"/>
      <c r="JF31" s="148"/>
      <c r="JG31" s="148"/>
      <c r="JH31" s="148"/>
      <c r="JI31" s="148"/>
      <c r="JJ31" s="148"/>
      <c r="JK31" s="148"/>
      <c r="JL31" s="148"/>
      <c r="JM31" s="148"/>
      <c r="JN31" s="148"/>
      <c r="JO31" s="148"/>
      <c r="JP31" s="148"/>
      <c r="JQ31" s="148" t="s">
        <v>99</v>
      </c>
      <c r="JR31" s="148"/>
      <c r="JS31" s="148"/>
      <c r="JT31" s="148" t="s">
        <v>34</v>
      </c>
      <c r="JU31" s="149"/>
      <c r="JV31" s="150"/>
      <c r="JW31" s="151"/>
      <c r="JX31" s="151"/>
      <c r="JY31" s="151" t="s">
        <v>81</v>
      </c>
      <c r="JZ31" s="146"/>
    </row>
    <row r="32" spans="1:286" s="103" customFormat="1" ht="35.1" customHeight="1">
      <c r="A32" s="211"/>
      <c r="B32" s="152"/>
      <c r="C32" s="153" t="s">
        <v>82</v>
      </c>
      <c r="D32" s="153"/>
      <c r="E32" s="154"/>
      <c r="F32" s="155"/>
      <c r="G32" s="156">
        <f t="shared" ref="G32" si="64">(G16+G17)-(G24+G25)</f>
        <v>8627.3000000000011</v>
      </c>
      <c r="H32" s="156">
        <f t="shared" ref="H32:I32" si="65">(H16+H17)-(H24+H25)</f>
        <v>8676.1</v>
      </c>
      <c r="I32" s="156">
        <f t="shared" si="65"/>
        <v>8553.1</v>
      </c>
      <c r="J32" s="156">
        <f t="shared" ref="J32:K32" si="66">(J16+J17)-(J24+J25)</f>
        <v>9360.6999999999989</v>
      </c>
      <c r="K32" s="156">
        <f t="shared" si="66"/>
        <v>9499.7000000000007</v>
      </c>
      <c r="L32" s="156">
        <f t="shared" ref="L32:M32" si="67">(L16+L17)-(L24+L25)</f>
        <v>10022.599999999999</v>
      </c>
      <c r="M32" s="156">
        <f t="shared" si="67"/>
        <v>8147.2000000000007</v>
      </c>
      <c r="N32" s="156">
        <f t="shared" ref="N32:O32" si="68">(N16+N17)-(N24+N25)</f>
        <v>7908.0999999999995</v>
      </c>
      <c r="O32" s="156">
        <f t="shared" si="68"/>
        <v>7987.2000000000016</v>
      </c>
      <c r="P32" s="156">
        <f t="shared" ref="P32:AV32" si="69">(P16+P17)-(P24+P25)</f>
        <v>8326.1</v>
      </c>
      <c r="Q32" s="156">
        <f t="shared" si="69"/>
        <v>8591.1999999999989</v>
      </c>
      <c r="R32" s="156">
        <f t="shared" si="69"/>
        <v>8608.2000000000007</v>
      </c>
      <c r="S32" s="156">
        <f t="shared" si="69"/>
        <v>8628.7999999999993</v>
      </c>
      <c r="T32" s="156">
        <f t="shared" si="69"/>
        <v>8310</v>
      </c>
      <c r="U32" s="156">
        <f t="shared" si="69"/>
        <v>8583.1</v>
      </c>
      <c r="V32" s="156">
        <f t="shared" si="69"/>
        <v>8772.7999999999993</v>
      </c>
      <c r="W32" s="156">
        <f t="shared" si="69"/>
        <v>8735.7000000000007</v>
      </c>
      <c r="X32" s="156">
        <f t="shared" si="69"/>
        <v>8700.6</v>
      </c>
      <c r="Y32" s="156">
        <f t="shared" si="69"/>
        <v>8584.8000000000011</v>
      </c>
      <c r="Z32" s="156">
        <f t="shared" si="69"/>
        <v>7964.3</v>
      </c>
      <c r="AA32" s="156">
        <f t="shared" si="69"/>
        <v>7887.2999999999993</v>
      </c>
      <c r="AB32" s="156">
        <f t="shared" si="69"/>
        <v>8016.3000000000011</v>
      </c>
      <c r="AC32" s="156">
        <f t="shared" si="69"/>
        <v>8092.4</v>
      </c>
      <c r="AD32" s="156">
        <f t="shared" si="69"/>
        <v>8055.1</v>
      </c>
      <c r="AE32" s="156">
        <f t="shared" si="69"/>
        <v>8170.1999999999989</v>
      </c>
      <c r="AF32" s="156">
        <f t="shared" si="69"/>
        <v>7697.3000000000011</v>
      </c>
      <c r="AG32" s="156">
        <f t="shared" si="69"/>
        <v>7848.0000000000018</v>
      </c>
      <c r="AH32" s="156">
        <f t="shared" si="69"/>
        <v>7487.5999999999995</v>
      </c>
      <c r="AI32" s="156">
        <f t="shared" si="69"/>
        <v>7857.5</v>
      </c>
      <c r="AJ32" s="156">
        <f t="shared" si="69"/>
        <v>7572.6</v>
      </c>
      <c r="AK32" s="156">
        <f t="shared" si="69"/>
        <v>7836.6</v>
      </c>
      <c r="AL32" s="156">
        <f t="shared" si="69"/>
        <v>7940.6</v>
      </c>
      <c r="AM32" s="156">
        <f t="shared" si="69"/>
        <v>8188.3000000000011</v>
      </c>
      <c r="AN32" s="156">
        <f t="shared" si="69"/>
        <v>8567.1</v>
      </c>
      <c r="AO32" s="156">
        <f t="shared" si="69"/>
        <v>8671</v>
      </c>
      <c r="AP32" s="156">
        <f t="shared" si="69"/>
        <v>8822.1</v>
      </c>
      <c r="AQ32" s="156">
        <f t="shared" si="69"/>
        <v>8686.9999999999982</v>
      </c>
      <c r="AR32" s="156">
        <f t="shared" si="69"/>
        <v>8342.7999999999993</v>
      </c>
      <c r="AS32" s="156">
        <f t="shared" si="69"/>
        <v>8313.5</v>
      </c>
      <c r="AT32" s="156">
        <f t="shared" si="69"/>
        <v>7851.4000000000005</v>
      </c>
      <c r="AU32" s="156">
        <f t="shared" si="69"/>
        <v>7877.4999999999991</v>
      </c>
      <c r="AV32" s="156">
        <f t="shared" si="69"/>
        <v>7973.7999999999993</v>
      </c>
      <c r="AW32" s="156">
        <f t="shared" ref="AW32:CB32" si="70">(AW16+AW17)-(AW24+AW25)</f>
        <v>8060</v>
      </c>
      <c r="AX32" s="156">
        <f t="shared" si="70"/>
        <v>8153.6999999999989</v>
      </c>
      <c r="AY32" s="156">
        <f t="shared" si="70"/>
        <v>8067.7999999999993</v>
      </c>
      <c r="AZ32" s="156">
        <f t="shared" si="70"/>
        <v>8177.8</v>
      </c>
      <c r="BA32" s="156">
        <f t="shared" si="70"/>
        <v>8239.2999999999993</v>
      </c>
      <c r="BB32" s="156">
        <f t="shared" si="70"/>
        <v>8615.0999999999985</v>
      </c>
      <c r="BC32" s="156">
        <f t="shared" si="70"/>
        <v>9134.1</v>
      </c>
      <c r="BD32" s="156">
        <f t="shared" si="70"/>
        <v>9010.3999999999978</v>
      </c>
      <c r="BE32" s="156">
        <f t="shared" si="70"/>
        <v>8552.4</v>
      </c>
      <c r="BF32" s="156">
        <f t="shared" si="70"/>
        <v>8921.8000000000011</v>
      </c>
      <c r="BG32" s="156">
        <f t="shared" si="70"/>
        <v>8980.9</v>
      </c>
      <c r="BH32" s="156">
        <f t="shared" si="70"/>
        <v>8890.7999999999993</v>
      </c>
      <c r="BI32" s="156">
        <f t="shared" si="70"/>
        <v>9040.5</v>
      </c>
      <c r="BJ32" s="156">
        <f t="shared" si="70"/>
        <v>9295.1</v>
      </c>
      <c r="BK32" s="156">
        <f t="shared" si="70"/>
        <v>9507.4999999999982</v>
      </c>
      <c r="BL32" s="156">
        <f t="shared" si="70"/>
        <v>9519.5</v>
      </c>
      <c r="BM32" s="156">
        <f t="shared" si="70"/>
        <v>9804.6999999999989</v>
      </c>
      <c r="BN32" s="156">
        <f t="shared" si="70"/>
        <v>9976.5</v>
      </c>
      <c r="BO32" s="156">
        <f t="shared" si="70"/>
        <v>10034.800000000001</v>
      </c>
      <c r="BP32" s="156">
        <f t="shared" si="70"/>
        <v>9980.7800000000007</v>
      </c>
      <c r="BQ32" s="156">
        <f t="shared" si="70"/>
        <v>10611.170999999998</v>
      </c>
      <c r="BR32" s="156">
        <f t="shared" si="70"/>
        <v>10716.1</v>
      </c>
      <c r="BS32" s="156">
        <f t="shared" si="70"/>
        <v>10805.473000000002</v>
      </c>
      <c r="BT32" s="156">
        <f t="shared" si="70"/>
        <v>10593.800000000001</v>
      </c>
      <c r="BU32" s="156">
        <f t="shared" si="70"/>
        <v>9684.2999999999993</v>
      </c>
      <c r="BV32" s="156">
        <f t="shared" si="70"/>
        <v>9708.2999999999993</v>
      </c>
      <c r="BW32" s="156">
        <f t="shared" si="70"/>
        <v>9683.3000000000011</v>
      </c>
      <c r="BX32" s="156">
        <f t="shared" si="70"/>
        <v>9645.5999999999985</v>
      </c>
      <c r="BY32" s="156">
        <f t="shared" si="70"/>
        <v>9597.6</v>
      </c>
      <c r="BZ32" s="156">
        <f t="shared" si="70"/>
        <v>9711.9</v>
      </c>
      <c r="CA32" s="156">
        <f t="shared" si="70"/>
        <v>9981.9</v>
      </c>
      <c r="CB32" s="156">
        <f t="shared" si="70"/>
        <v>10033.6</v>
      </c>
      <c r="CC32" s="156">
        <f t="shared" ref="CC32:CO32" si="71">(CC16+CC17)-(CC24+CC25)</f>
        <v>10077.300000000001</v>
      </c>
      <c r="CD32" s="156">
        <f t="shared" si="71"/>
        <v>10158.200000000001</v>
      </c>
      <c r="CE32" s="156">
        <f t="shared" si="71"/>
        <v>10307.231</v>
      </c>
      <c r="CF32" s="156">
        <f t="shared" si="71"/>
        <v>10260.200000000001</v>
      </c>
      <c r="CG32" s="156">
        <f t="shared" si="71"/>
        <v>10149.599999999999</v>
      </c>
      <c r="CH32" s="156">
        <f t="shared" si="71"/>
        <v>9421.0299999999988</v>
      </c>
      <c r="CI32" s="156">
        <f t="shared" si="71"/>
        <v>9136</v>
      </c>
      <c r="CJ32" s="156">
        <f t="shared" si="71"/>
        <v>8937.9</v>
      </c>
      <c r="CK32" s="156">
        <f t="shared" si="71"/>
        <v>8806.5</v>
      </c>
      <c r="CL32" s="156">
        <f t="shared" si="71"/>
        <v>8813.2999999999993</v>
      </c>
      <c r="CM32" s="156">
        <f t="shared" si="71"/>
        <v>8512.0059999999994</v>
      </c>
      <c r="CN32" s="156">
        <f t="shared" si="71"/>
        <v>8546.2000000000007</v>
      </c>
      <c r="CO32" s="156">
        <f t="shared" si="71"/>
        <v>7707.2000000000016</v>
      </c>
      <c r="CP32" s="156">
        <v>7649.8</v>
      </c>
      <c r="CQ32" s="156">
        <f>(CQ16+CQ17)-(CQ24+CQ25)</f>
        <v>7628.1999999999989</v>
      </c>
      <c r="CR32" s="156">
        <f>(CR16+CR17)-(CR24+CR25)</f>
        <v>7013.6</v>
      </c>
      <c r="CS32" s="156">
        <v>6850</v>
      </c>
      <c r="CT32" s="156">
        <f t="shared" ref="CT32:DY32" si="72">(CT16+CT17)-(CT24+CT25)</f>
        <v>6660.4000000000005</v>
      </c>
      <c r="CU32" s="156">
        <f t="shared" si="72"/>
        <v>6896.5000000000009</v>
      </c>
      <c r="CV32" s="156">
        <f t="shared" si="72"/>
        <v>5985.6999999999989</v>
      </c>
      <c r="CW32" s="156">
        <f t="shared" si="72"/>
        <v>5830.6</v>
      </c>
      <c r="CX32" s="156">
        <f t="shared" si="72"/>
        <v>5320.6</v>
      </c>
      <c r="CY32" s="156">
        <f t="shared" si="72"/>
        <v>4702.5</v>
      </c>
      <c r="CZ32" s="156">
        <f t="shared" si="72"/>
        <v>4477.1000000000004</v>
      </c>
      <c r="DA32" s="156">
        <f t="shared" si="72"/>
        <v>4979.2</v>
      </c>
      <c r="DB32" s="156">
        <f t="shared" si="72"/>
        <v>4868.2</v>
      </c>
      <c r="DC32" s="156">
        <f t="shared" si="72"/>
        <v>4886.3</v>
      </c>
      <c r="DD32" s="156">
        <f t="shared" si="72"/>
        <v>4715.9000000000005</v>
      </c>
      <c r="DE32" s="156">
        <f t="shared" si="72"/>
        <v>4788</v>
      </c>
      <c r="DF32" s="156">
        <f t="shared" si="72"/>
        <v>5440.9969999999994</v>
      </c>
      <c r="DG32" s="156">
        <f t="shared" si="72"/>
        <v>6234.2869999999994</v>
      </c>
      <c r="DH32" s="156">
        <f t="shared" si="72"/>
        <v>6656.3</v>
      </c>
      <c r="DI32" s="156">
        <f t="shared" si="72"/>
        <v>6915.4000000000005</v>
      </c>
      <c r="DJ32" s="156">
        <f t="shared" si="72"/>
        <v>7233.4</v>
      </c>
      <c r="DK32" s="156">
        <f t="shared" si="72"/>
        <v>7465.2000000000007</v>
      </c>
      <c r="DL32" s="156">
        <f t="shared" si="72"/>
        <v>7725.4</v>
      </c>
      <c r="DM32" s="156">
        <f t="shared" si="72"/>
        <v>7821.5999999999995</v>
      </c>
      <c r="DN32" s="156">
        <f t="shared" si="72"/>
        <v>8011.9</v>
      </c>
      <c r="DO32" s="156">
        <f t="shared" si="72"/>
        <v>8253.1</v>
      </c>
      <c r="DP32" s="156">
        <f t="shared" si="72"/>
        <v>8261.0999999999985</v>
      </c>
      <c r="DQ32" s="156">
        <f t="shared" si="72"/>
        <v>7585.6999999999989</v>
      </c>
      <c r="DR32" s="156">
        <f t="shared" si="72"/>
        <v>7791.9000000000005</v>
      </c>
      <c r="DS32" s="156">
        <f t="shared" si="72"/>
        <v>7796.0999999999995</v>
      </c>
      <c r="DT32" s="156">
        <f t="shared" si="72"/>
        <v>7990.5999999999995</v>
      </c>
      <c r="DU32" s="156">
        <f t="shared" si="72"/>
        <v>8413.9</v>
      </c>
      <c r="DV32" s="156">
        <f t="shared" si="72"/>
        <v>8706.2999999999993</v>
      </c>
      <c r="DW32" s="156">
        <f t="shared" si="72"/>
        <v>8679.0999999999985</v>
      </c>
      <c r="DX32" s="156">
        <f t="shared" si="72"/>
        <v>8522.7999999999993</v>
      </c>
      <c r="DY32" s="156">
        <f t="shared" si="72"/>
        <v>7974.0999999999995</v>
      </c>
      <c r="DZ32" s="156">
        <f t="shared" ref="DZ32:FF32" si="73">(DZ16+DZ17)-(DZ24+DZ25)</f>
        <v>7942.6</v>
      </c>
      <c r="EA32" s="156">
        <f t="shared" si="73"/>
        <v>7900.9</v>
      </c>
      <c r="EB32" s="156">
        <f t="shared" si="73"/>
        <v>7733</v>
      </c>
      <c r="EC32" s="156">
        <f t="shared" si="73"/>
        <v>7342.5999999999995</v>
      </c>
      <c r="ED32" s="156">
        <f t="shared" si="73"/>
        <v>7512.2999999999993</v>
      </c>
      <c r="EE32" s="156">
        <f t="shared" si="73"/>
        <v>7868.5</v>
      </c>
      <c r="EF32" s="156">
        <f t="shared" si="73"/>
        <v>7902.2</v>
      </c>
      <c r="EG32" s="156">
        <f t="shared" si="73"/>
        <v>7784.6</v>
      </c>
      <c r="EH32" s="156">
        <f t="shared" si="73"/>
        <v>7731.7000000000007</v>
      </c>
      <c r="EI32" s="156">
        <f t="shared" si="73"/>
        <v>7713.2999999999993</v>
      </c>
      <c r="EJ32" s="156">
        <f t="shared" si="73"/>
        <v>7468.2</v>
      </c>
      <c r="EK32" s="156">
        <f t="shared" si="73"/>
        <v>7340.5000000000009</v>
      </c>
      <c r="EL32" s="156">
        <f t="shared" si="73"/>
        <v>7198.9</v>
      </c>
      <c r="EM32" s="156">
        <f t="shared" si="73"/>
        <v>7144.6</v>
      </c>
      <c r="EN32" s="156">
        <f t="shared" si="73"/>
        <v>6942.6</v>
      </c>
      <c r="EO32" s="156">
        <f t="shared" si="73"/>
        <v>6513.2999999999993</v>
      </c>
      <c r="EP32" s="156">
        <f t="shared" si="73"/>
        <v>6377.0999999999995</v>
      </c>
      <c r="EQ32" s="156">
        <f t="shared" si="73"/>
        <v>6312.4</v>
      </c>
      <c r="ER32" s="156">
        <f t="shared" si="73"/>
        <v>6039</v>
      </c>
      <c r="ES32" s="156">
        <f t="shared" si="73"/>
        <v>5859.9000000000005</v>
      </c>
      <c r="ET32" s="156">
        <f t="shared" si="73"/>
        <v>5720.2000000000007</v>
      </c>
      <c r="EU32" s="156">
        <f t="shared" si="73"/>
        <v>5490.5</v>
      </c>
      <c r="EV32" s="156">
        <f t="shared" si="73"/>
        <v>5241.3999999999996</v>
      </c>
      <c r="EW32" s="156">
        <f t="shared" si="73"/>
        <v>5403.6</v>
      </c>
      <c r="EX32" s="156">
        <f t="shared" si="73"/>
        <v>5462.6</v>
      </c>
      <c r="EY32" s="156">
        <f t="shared" si="73"/>
        <v>5362.8</v>
      </c>
      <c r="EZ32" s="156">
        <f t="shared" si="73"/>
        <v>5146.9000000000005</v>
      </c>
      <c r="FA32" s="156">
        <f t="shared" si="73"/>
        <v>4674.2999999999993</v>
      </c>
      <c r="FB32" s="156">
        <f t="shared" si="73"/>
        <v>4296.1000000000004</v>
      </c>
      <c r="FC32" s="156">
        <f t="shared" si="73"/>
        <v>4219.5999999999995</v>
      </c>
      <c r="FD32" s="156">
        <f t="shared" si="73"/>
        <v>3844.4999999999995</v>
      </c>
      <c r="FE32" s="156">
        <f t="shared" si="73"/>
        <v>4967.7999999999993</v>
      </c>
      <c r="FF32" s="156">
        <f t="shared" si="73"/>
        <v>4865.7</v>
      </c>
      <c r="FG32" s="156">
        <v>4871.3999999999996</v>
      </c>
      <c r="FH32" s="156">
        <f t="shared" ref="FH32:GM32" si="74">(FH16+FH17)-(FH24+FH25)</f>
        <v>4937.4000000000005</v>
      </c>
      <c r="FI32" s="156">
        <f t="shared" si="74"/>
        <v>4974.8999999999996</v>
      </c>
      <c r="FJ32" s="156">
        <f t="shared" si="74"/>
        <v>4778.3999999999996</v>
      </c>
      <c r="FK32" s="156">
        <f t="shared" si="74"/>
        <v>4746.9000000000005</v>
      </c>
      <c r="FL32" s="156">
        <f t="shared" si="74"/>
        <v>4625</v>
      </c>
      <c r="FM32" s="156">
        <f t="shared" si="74"/>
        <v>4446.4000000000005</v>
      </c>
      <c r="FN32" s="156">
        <f t="shared" si="74"/>
        <v>4463.8</v>
      </c>
      <c r="FO32" s="156">
        <f t="shared" si="74"/>
        <v>4479.3</v>
      </c>
      <c r="FP32" s="156">
        <f t="shared" si="74"/>
        <v>4536.3</v>
      </c>
      <c r="FQ32" s="156">
        <f t="shared" si="74"/>
        <v>4581.1000000000004</v>
      </c>
      <c r="FR32" s="156">
        <f t="shared" si="74"/>
        <v>4339.4000000000005</v>
      </c>
      <c r="FS32" s="156">
        <f t="shared" si="74"/>
        <v>4326.0999999999995</v>
      </c>
      <c r="FT32" s="156">
        <f t="shared" si="74"/>
        <v>4300.7</v>
      </c>
      <c r="FU32" s="156">
        <f t="shared" si="74"/>
        <v>4041.9999999999995</v>
      </c>
      <c r="FV32" s="156">
        <f t="shared" si="74"/>
        <v>4068.5</v>
      </c>
      <c r="FW32" s="156">
        <f t="shared" si="74"/>
        <v>3997.5</v>
      </c>
      <c r="FX32" s="156">
        <f t="shared" si="74"/>
        <v>3742.6</v>
      </c>
      <c r="FY32" s="156">
        <f t="shared" si="74"/>
        <v>3479.7000000000003</v>
      </c>
      <c r="FZ32" s="156">
        <f t="shared" si="74"/>
        <v>3519.6</v>
      </c>
      <c r="GA32" s="156">
        <f t="shared" si="74"/>
        <v>3485.6</v>
      </c>
      <c r="GB32" s="156">
        <f t="shared" si="74"/>
        <v>3494.7000000000003</v>
      </c>
      <c r="GC32" s="156">
        <f t="shared" si="74"/>
        <v>3369.7</v>
      </c>
      <c r="GD32" s="156">
        <f t="shared" si="74"/>
        <v>3388.5</v>
      </c>
      <c r="GE32" s="156">
        <f t="shared" si="74"/>
        <v>3363.4</v>
      </c>
      <c r="GF32" s="156">
        <f t="shared" si="74"/>
        <v>3432.4</v>
      </c>
      <c r="GG32" s="156">
        <f t="shared" si="74"/>
        <v>3594.4</v>
      </c>
      <c r="GH32" s="156">
        <f t="shared" si="74"/>
        <v>3652.6000000000004</v>
      </c>
      <c r="GI32" s="156">
        <f t="shared" si="74"/>
        <v>3655.4</v>
      </c>
      <c r="GJ32" s="156">
        <f t="shared" si="74"/>
        <v>3643.7</v>
      </c>
      <c r="GK32" s="156">
        <f t="shared" si="74"/>
        <v>3345.7999999999997</v>
      </c>
      <c r="GL32" s="156">
        <f t="shared" si="74"/>
        <v>3295.7999999999997</v>
      </c>
      <c r="GM32" s="156">
        <f t="shared" si="74"/>
        <v>3434</v>
      </c>
      <c r="GN32" s="156">
        <f t="shared" ref="GN32:HS32" si="75">(GN16+GN17)-(GN24+GN25)</f>
        <v>3438.5999999999995</v>
      </c>
      <c r="GO32" s="156">
        <f t="shared" si="75"/>
        <v>3434.7</v>
      </c>
      <c r="GP32" s="156">
        <f t="shared" si="75"/>
        <v>3443.5</v>
      </c>
      <c r="GQ32" s="156">
        <f t="shared" si="75"/>
        <v>3420.2999999999997</v>
      </c>
      <c r="GR32" s="156">
        <f t="shared" si="75"/>
        <v>3418.8</v>
      </c>
      <c r="GS32" s="156">
        <f t="shared" si="75"/>
        <v>3433.8199999999997</v>
      </c>
      <c r="GT32" s="156">
        <f t="shared" si="75"/>
        <v>3406</v>
      </c>
      <c r="GU32" s="156">
        <f t="shared" si="75"/>
        <v>3375.9</v>
      </c>
      <c r="GV32" s="156">
        <f t="shared" si="75"/>
        <v>3290.1</v>
      </c>
      <c r="GW32" s="156">
        <f t="shared" si="75"/>
        <v>3111.2000000000003</v>
      </c>
      <c r="GX32" s="156">
        <f t="shared" si="75"/>
        <v>3069.4</v>
      </c>
      <c r="GY32" s="156">
        <f t="shared" si="75"/>
        <v>3145.1000000000004</v>
      </c>
      <c r="GZ32" s="156">
        <f t="shared" si="75"/>
        <v>3275.7999999999997</v>
      </c>
      <c r="HA32" s="156">
        <f t="shared" si="75"/>
        <v>3226.8999999999996</v>
      </c>
      <c r="HB32" s="156">
        <f t="shared" si="75"/>
        <v>3404.1</v>
      </c>
      <c r="HC32" s="156">
        <f t="shared" si="75"/>
        <v>3360.3</v>
      </c>
      <c r="HD32" s="156">
        <f t="shared" si="75"/>
        <v>3504.1</v>
      </c>
      <c r="HE32" s="156">
        <f t="shared" si="75"/>
        <v>3500.2999999999997</v>
      </c>
      <c r="HF32" s="156">
        <f t="shared" si="75"/>
        <v>3355.7999999999997</v>
      </c>
      <c r="HG32" s="156">
        <f t="shared" si="75"/>
        <v>3329.2000000000003</v>
      </c>
      <c r="HH32" s="156">
        <f t="shared" si="75"/>
        <v>3246.2000000000003</v>
      </c>
      <c r="HI32" s="156">
        <f t="shared" si="75"/>
        <v>3098.8999999999996</v>
      </c>
      <c r="HJ32" s="156">
        <f t="shared" si="75"/>
        <v>2939.8</v>
      </c>
      <c r="HK32" s="156">
        <f t="shared" si="75"/>
        <v>2548.5</v>
      </c>
      <c r="HL32" s="156">
        <f t="shared" si="75"/>
        <v>2560.4</v>
      </c>
      <c r="HM32" s="156">
        <f t="shared" si="75"/>
        <v>2554.5</v>
      </c>
      <c r="HN32" s="156">
        <f t="shared" si="75"/>
        <v>2594.8999999999996</v>
      </c>
      <c r="HO32" s="156">
        <f t="shared" si="75"/>
        <v>2477.7000000000003</v>
      </c>
      <c r="HP32" s="156">
        <f t="shared" si="75"/>
        <v>2453.1</v>
      </c>
      <c r="HQ32" s="156">
        <f t="shared" si="75"/>
        <v>2448.7000000000003</v>
      </c>
      <c r="HR32" s="156">
        <f t="shared" si="75"/>
        <v>2401.6999999999998</v>
      </c>
      <c r="HS32" s="156">
        <f t="shared" si="75"/>
        <v>2394.2999999999997</v>
      </c>
      <c r="HT32" s="156">
        <f t="shared" ref="HT32:IZ32" si="76">(HT16+HT17)-(HT24+HT25)</f>
        <v>2385.8999999999996</v>
      </c>
      <c r="HU32" s="156">
        <f t="shared" si="76"/>
        <v>2203.6</v>
      </c>
      <c r="HV32" s="156">
        <f t="shared" si="76"/>
        <v>2119.3000000000002</v>
      </c>
      <c r="HW32" s="156">
        <f t="shared" si="76"/>
        <v>1993</v>
      </c>
      <c r="HX32" s="156">
        <f t="shared" si="76"/>
        <v>1947.8000000000002</v>
      </c>
      <c r="HY32" s="156">
        <f t="shared" si="76"/>
        <v>1921.1999999999998</v>
      </c>
      <c r="HZ32" s="156">
        <f t="shared" si="76"/>
        <v>1869.8000000000004</v>
      </c>
      <c r="IA32" s="156">
        <f t="shared" si="76"/>
        <v>1828.1</v>
      </c>
      <c r="IB32" s="156">
        <f t="shared" si="76"/>
        <v>1821.1</v>
      </c>
      <c r="IC32" s="156">
        <f t="shared" si="76"/>
        <v>1843.1</v>
      </c>
      <c r="ID32" s="156">
        <f t="shared" si="76"/>
        <v>1887.1</v>
      </c>
      <c r="IE32" s="156">
        <f t="shared" si="76"/>
        <v>1864.8000000000004</v>
      </c>
      <c r="IF32" s="156">
        <f t="shared" si="76"/>
        <v>1887.6000000000001</v>
      </c>
      <c r="IG32" s="156">
        <f t="shared" si="76"/>
        <v>1919.7999999999997</v>
      </c>
      <c r="IH32" s="156">
        <f t="shared" si="76"/>
        <v>1893.1999999999998</v>
      </c>
      <c r="II32" s="156">
        <f t="shared" si="76"/>
        <v>1924.1</v>
      </c>
      <c r="IJ32" s="156">
        <f t="shared" si="76"/>
        <v>1955.5</v>
      </c>
      <c r="IK32" s="156">
        <f t="shared" si="76"/>
        <v>1979.1000000000001</v>
      </c>
      <c r="IL32" s="156">
        <f t="shared" si="76"/>
        <v>2011.5</v>
      </c>
      <c r="IM32" s="156">
        <f t="shared" si="76"/>
        <v>1958.7</v>
      </c>
      <c r="IN32" s="156">
        <f t="shared" si="76"/>
        <v>2015.3</v>
      </c>
      <c r="IO32" s="156">
        <f t="shared" si="76"/>
        <v>2047.7999999999997</v>
      </c>
      <c r="IP32" s="156">
        <f t="shared" si="76"/>
        <v>2068.4</v>
      </c>
      <c r="IQ32" s="156">
        <f t="shared" si="76"/>
        <v>1966.6999999999998</v>
      </c>
      <c r="IR32" s="156">
        <f t="shared" si="76"/>
        <v>1920.6</v>
      </c>
      <c r="IS32" s="156">
        <f t="shared" si="76"/>
        <v>1903.3999999999999</v>
      </c>
      <c r="IT32" s="156">
        <f t="shared" si="76"/>
        <v>1825.3</v>
      </c>
      <c r="IU32" s="156">
        <f t="shared" si="76"/>
        <v>1870.6000000000001</v>
      </c>
      <c r="IV32" s="156">
        <f t="shared" si="76"/>
        <v>1878.1999999999998</v>
      </c>
      <c r="IW32" s="156">
        <f t="shared" si="76"/>
        <v>1832.8999999999999</v>
      </c>
      <c r="IX32" s="156">
        <f t="shared" si="76"/>
        <v>1800.9000000000003</v>
      </c>
      <c r="IY32" s="156">
        <f t="shared" si="76"/>
        <v>8627.3000000000011</v>
      </c>
      <c r="IZ32" s="156">
        <f t="shared" si="76"/>
        <v>8628.7999999999993</v>
      </c>
      <c r="JA32" s="156">
        <f t="shared" ref="JA32:JJ32" si="77">(JA16+JA17)-(JA24+JA25)</f>
        <v>8170.1999999999989</v>
      </c>
      <c r="JB32" s="156">
        <f t="shared" si="77"/>
        <v>8686.9999999999982</v>
      </c>
      <c r="JC32" s="156">
        <f t="shared" si="77"/>
        <v>9134.1</v>
      </c>
      <c r="JD32" s="156">
        <f t="shared" si="77"/>
        <v>10034.800000000001</v>
      </c>
      <c r="JE32" s="156">
        <f t="shared" si="77"/>
        <v>9981.9</v>
      </c>
      <c r="JF32" s="156">
        <f t="shared" si="77"/>
        <v>8512.0059999999994</v>
      </c>
      <c r="JG32" s="156">
        <f t="shared" si="77"/>
        <v>4702.5</v>
      </c>
      <c r="JH32" s="156">
        <f t="shared" si="77"/>
        <v>7465.2000000000007</v>
      </c>
      <c r="JI32" s="156">
        <f t="shared" si="77"/>
        <v>8679.0999999999985</v>
      </c>
      <c r="JJ32" s="156">
        <f t="shared" si="77"/>
        <v>7713.2999999999993</v>
      </c>
      <c r="JK32" s="156">
        <v>5490.5</v>
      </c>
      <c r="JL32" s="156">
        <v>4871.3999999999996</v>
      </c>
      <c r="JM32" s="156">
        <f>(JM16+JM17)-(JM24+JM25)</f>
        <v>4326.0999999999995</v>
      </c>
      <c r="JN32" s="156">
        <f>(JN16+JN17)-(JN24+JN25)</f>
        <v>3363.4</v>
      </c>
      <c r="JO32" s="156">
        <f>(JO16+JO17)-(JO24+JO25)</f>
        <v>3420.2999999999997</v>
      </c>
      <c r="JP32" s="156">
        <v>3360.3</v>
      </c>
      <c r="JQ32" s="156">
        <v>2477.6999999999998</v>
      </c>
      <c r="JR32" s="156">
        <f>(JR16+JR17)-(JR24+JR25)</f>
        <v>1828.1</v>
      </c>
      <c r="JS32" s="156">
        <v>1958.7</v>
      </c>
      <c r="JT32" s="156">
        <f>(JT16+JT17)-(JT24+JT25)</f>
        <v>1411.5</v>
      </c>
      <c r="JU32" s="157">
        <f>(JU16+JU17)-(JU24+JU25)</f>
        <v>829.2</v>
      </c>
      <c r="JV32" s="158"/>
      <c r="JW32" s="159"/>
      <c r="JX32" s="160" t="s">
        <v>94</v>
      </c>
      <c r="JY32" s="159"/>
      <c r="JZ32" s="155"/>
    </row>
    <row r="33" spans="1:286" s="103" customFormat="1" ht="35.1" customHeight="1">
      <c r="A33" s="211"/>
      <c r="B33" s="161"/>
      <c r="C33" s="162" t="s">
        <v>100</v>
      </c>
      <c r="D33" s="162"/>
      <c r="E33" s="163"/>
      <c r="F33" s="164"/>
      <c r="G33" s="165">
        <f t="shared" ref="G33" si="78">G32/0.709</f>
        <v>12168.265162200285</v>
      </c>
      <c r="H33" s="165">
        <f t="shared" ref="H33:I33" si="79">H32/0.709</f>
        <v>12237.094499294783</v>
      </c>
      <c r="I33" s="165">
        <f t="shared" si="79"/>
        <v>12063.610719322991</v>
      </c>
      <c r="J33" s="165">
        <f t="shared" ref="J33:K33" si="80">J32/0.709</f>
        <v>13202.679830747531</v>
      </c>
      <c r="K33" s="165">
        <f t="shared" si="80"/>
        <v>13398.730606488012</v>
      </c>
      <c r="L33" s="165">
        <f t="shared" ref="L33:M33" si="81">L32/0.709</f>
        <v>14136.248236953454</v>
      </c>
      <c r="M33" s="165">
        <f t="shared" si="81"/>
        <v>11491.11424541608</v>
      </c>
      <c r="N33" s="165">
        <f t="shared" ref="N33:O33" si="82">N32/0.709</f>
        <v>11153.878702397744</v>
      </c>
      <c r="O33" s="165">
        <f t="shared" si="82"/>
        <v>11265.444287729199</v>
      </c>
      <c r="P33" s="165">
        <f t="shared" ref="P33:S33" si="83">P32/0.709</f>
        <v>11743.441466854727</v>
      </c>
      <c r="Q33" s="165">
        <f t="shared" si="83"/>
        <v>12117.348377997178</v>
      </c>
      <c r="R33" s="165">
        <f t="shared" si="83"/>
        <v>12141.325811001412</v>
      </c>
      <c r="S33" s="165">
        <f t="shared" si="83"/>
        <v>12170.380818053596</v>
      </c>
      <c r="T33" s="165">
        <f t="shared" ref="T33:U33" si="84">T32/0.709</f>
        <v>11720.733427362484</v>
      </c>
      <c r="U33" s="165">
        <f t="shared" si="84"/>
        <v>12105.923836389282</v>
      </c>
      <c r="V33" s="165">
        <f t="shared" ref="V33:W33" si="85">V32/0.709</f>
        <v>12373.483779971792</v>
      </c>
      <c r="W33" s="165">
        <f t="shared" si="85"/>
        <v>12321.156558533146</v>
      </c>
      <c r="X33" s="165">
        <f t="shared" ref="X33:Y33" si="86">X32/0.709</f>
        <v>12271.650211565586</v>
      </c>
      <c r="Y33" s="165">
        <f t="shared" si="86"/>
        <v>12108.321579689706</v>
      </c>
      <c r="Z33" s="165">
        <f t="shared" ref="Z33:AA33" si="87">Z32/0.709</f>
        <v>11233.145275035262</v>
      </c>
      <c r="AA33" s="165">
        <f t="shared" si="87"/>
        <v>11124.541607898447</v>
      </c>
      <c r="AB33" s="165">
        <f t="shared" ref="AB33:AC33" si="88">AB32/0.709</f>
        <v>11306.4880112835</v>
      </c>
      <c r="AC33" s="165">
        <f t="shared" si="88"/>
        <v>11413.822284908321</v>
      </c>
      <c r="AD33" s="165">
        <f t="shared" ref="AD33:AI33" si="89">AD32/0.709</f>
        <v>11361.212976022569</v>
      </c>
      <c r="AE33" s="165">
        <f t="shared" si="89"/>
        <v>11523.554301833567</v>
      </c>
      <c r="AF33" s="165">
        <f t="shared" si="89"/>
        <v>10856.558533145277</v>
      </c>
      <c r="AG33" s="165">
        <f t="shared" si="89"/>
        <v>11069.11142454161</v>
      </c>
      <c r="AH33" s="165">
        <f t="shared" si="89"/>
        <v>10560.789844851904</v>
      </c>
      <c r="AI33" s="165">
        <f t="shared" si="89"/>
        <v>11082.510578279267</v>
      </c>
      <c r="AJ33" s="165">
        <f t="shared" ref="AJ33:AP33" si="90">AJ32/0.709</f>
        <v>10680.677009873061</v>
      </c>
      <c r="AK33" s="165">
        <f t="shared" si="90"/>
        <v>11053.032440056419</v>
      </c>
      <c r="AL33" s="165">
        <f t="shared" si="90"/>
        <v>11199.717912552893</v>
      </c>
      <c r="AM33" s="165">
        <f t="shared" si="90"/>
        <v>11549.0832157969</v>
      </c>
      <c r="AN33" s="165">
        <f t="shared" si="90"/>
        <v>12083.356840620594</v>
      </c>
      <c r="AO33" s="165">
        <f t="shared" si="90"/>
        <v>12229.901269393513</v>
      </c>
      <c r="AP33" s="165">
        <f t="shared" si="90"/>
        <v>12443.018335684063</v>
      </c>
      <c r="AQ33" s="165">
        <f t="shared" ref="AQ33:AV33" si="91">AQ32/0.709</f>
        <v>12252.468265162199</v>
      </c>
      <c r="AR33" s="165">
        <f t="shared" si="91"/>
        <v>11766.995768688294</v>
      </c>
      <c r="AS33" s="165">
        <f t="shared" si="91"/>
        <v>11725.669957686883</v>
      </c>
      <c r="AT33" s="165">
        <f t="shared" si="91"/>
        <v>11073.906911142456</v>
      </c>
      <c r="AU33" s="165">
        <f t="shared" si="91"/>
        <v>11110.719322990126</v>
      </c>
      <c r="AV33" s="165">
        <f t="shared" si="91"/>
        <v>11246.544428772919</v>
      </c>
      <c r="AW33" s="165">
        <f t="shared" ref="AW33:BB33" si="92">AW32/0.709</f>
        <v>11368.124118476728</v>
      </c>
      <c r="AX33" s="165">
        <f t="shared" si="92"/>
        <v>11500.282087447107</v>
      </c>
      <c r="AY33" s="165">
        <f t="shared" si="92"/>
        <v>11379.125528913963</v>
      </c>
      <c r="AZ33" s="165">
        <f t="shared" si="92"/>
        <v>11534.273624823696</v>
      </c>
      <c r="BA33" s="165">
        <f t="shared" si="92"/>
        <v>11621.015514809591</v>
      </c>
      <c r="BB33" s="165">
        <f t="shared" si="92"/>
        <v>12151.057827926656</v>
      </c>
      <c r="BC33" s="165">
        <f t="shared" ref="BC33:BH33" si="93">BC32/0.709</f>
        <v>12883.074753173485</v>
      </c>
      <c r="BD33" s="165">
        <f t="shared" si="93"/>
        <v>12708.603667136809</v>
      </c>
      <c r="BE33" s="165">
        <f t="shared" si="93"/>
        <v>12062.62341325811</v>
      </c>
      <c r="BF33" s="165">
        <f t="shared" si="93"/>
        <v>12583.638928067703</v>
      </c>
      <c r="BG33" s="165">
        <f t="shared" si="93"/>
        <v>12666.995768688294</v>
      </c>
      <c r="BH33" s="165">
        <f t="shared" si="93"/>
        <v>12539.915373765867</v>
      </c>
      <c r="BI33" s="165">
        <f t="shared" ref="BI33:BN33" si="94">BI32/0.709</f>
        <v>12751.057827926657</v>
      </c>
      <c r="BJ33" s="165">
        <f t="shared" si="94"/>
        <v>13110.155148095911</v>
      </c>
      <c r="BK33" s="165">
        <f t="shared" si="94"/>
        <v>13409.732016925245</v>
      </c>
      <c r="BL33" s="165">
        <f t="shared" si="94"/>
        <v>13426.657263751764</v>
      </c>
      <c r="BM33" s="165">
        <f t="shared" si="94"/>
        <v>13828.91396332863</v>
      </c>
      <c r="BN33" s="165">
        <f t="shared" si="94"/>
        <v>14071.227080394923</v>
      </c>
      <c r="BO33" s="165">
        <f t="shared" ref="BO33:BU33" si="95">BO32/0.709</f>
        <v>14153.455571227083</v>
      </c>
      <c r="BP33" s="165">
        <f t="shared" si="95"/>
        <v>14077.263751763048</v>
      </c>
      <c r="BQ33" s="165">
        <f t="shared" si="95"/>
        <v>14966.390691114244</v>
      </c>
      <c r="BR33" s="165">
        <f t="shared" si="95"/>
        <v>15114.386459802539</v>
      </c>
      <c r="BS33" s="165">
        <f t="shared" si="95"/>
        <v>15240.441466854729</v>
      </c>
      <c r="BT33" s="165">
        <f t="shared" si="95"/>
        <v>14941.88998589563</v>
      </c>
      <c r="BU33" s="165">
        <f t="shared" si="95"/>
        <v>13659.097320169252</v>
      </c>
      <c r="BV33" s="165">
        <f t="shared" ref="BV33:CA33" si="96">BV32/0.709</f>
        <v>13692.947813822284</v>
      </c>
      <c r="BW33" s="165">
        <f t="shared" si="96"/>
        <v>13657.686882933711</v>
      </c>
      <c r="BX33" s="165">
        <f t="shared" si="96"/>
        <v>13604.513399153737</v>
      </c>
      <c r="BY33" s="165">
        <f t="shared" si="96"/>
        <v>13536.812411847674</v>
      </c>
      <c r="BZ33" s="165">
        <f t="shared" si="96"/>
        <v>13698.025387870241</v>
      </c>
      <c r="CA33" s="165">
        <f t="shared" si="96"/>
        <v>14078.843441466855</v>
      </c>
      <c r="CB33" s="165">
        <f t="shared" ref="CB33:CG33" si="97">CB32/0.709</f>
        <v>14151.763046544431</v>
      </c>
      <c r="CC33" s="165">
        <f t="shared" si="97"/>
        <v>14213.399153737661</v>
      </c>
      <c r="CD33" s="165">
        <f t="shared" si="97"/>
        <v>14327.503526093091</v>
      </c>
      <c r="CE33" s="165">
        <f t="shared" si="97"/>
        <v>14537.7023977433</v>
      </c>
      <c r="CF33" s="165">
        <f t="shared" si="97"/>
        <v>14471.368124118479</v>
      </c>
      <c r="CG33" s="165">
        <f t="shared" si="97"/>
        <v>14315.373765867418</v>
      </c>
      <c r="CH33" s="165">
        <v>13287.7</v>
      </c>
      <c r="CI33" s="165">
        <f>CI32/0.709</f>
        <v>12885.754583921016</v>
      </c>
      <c r="CJ33" s="165">
        <f>CJ32/0.709</f>
        <v>12606.346967559944</v>
      </c>
      <c r="CK33" s="165">
        <f>CK32/0.709</f>
        <v>12421.015514809591</v>
      </c>
      <c r="CL33" s="165">
        <v>12430.5</v>
      </c>
      <c r="CM33" s="165">
        <f>CM32/0.709</f>
        <v>12005.650211565586</v>
      </c>
      <c r="CN33" s="165">
        <f>CN32/0.709</f>
        <v>12053.878702397746</v>
      </c>
      <c r="CO33" s="165">
        <f>CO32/0.709</f>
        <v>10870.521861777153</v>
      </c>
      <c r="CP33" s="165">
        <v>10789.6</v>
      </c>
      <c r="CQ33" s="165">
        <f>CQ32/0.709</f>
        <v>10759.097320169252</v>
      </c>
      <c r="CR33" s="165">
        <f>CR32/0.709</f>
        <v>9892.2425952045141</v>
      </c>
      <c r="CS33" s="165">
        <f>CS32/0.709</f>
        <v>9661.4950634696761</v>
      </c>
      <c r="CT33" s="165">
        <f>CT32/0.709</f>
        <v>9394.07616361072</v>
      </c>
      <c r="CU33" s="165">
        <f t="shared" ref="CU33:CZ33" si="98">CU32/0.709</f>
        <v>9727.0803949224282</v>
      </c>
      <c r="CV33" s="165">
        <f t="shared" si="98"/>
        <v>8442.4541607898445</v>
      </c>
      <c r="CW33" s="165">
        <f t="shared" si="98"/>
        <v>8223.6953455571238</v>
      </c>
      <c r="CX33" s="165">
        <f t="shared" si="98"/>
        <v>7504.3723554301841</v>
      </c>
      <c r="CY33" s="165">
        <f t="shared" si="98"/>
        <v>6632.5811001410439</v>
      </c>
      <c r="CZ33" s="165">
        <f t="shared" si="98"/>
        <v>6314.6685472496483</v>
      </c>
      <c r="DA33" s="165">
        <f t="shared" ref="DA33:DF33" si="99">DA32/0.709</f>
        <v>7022.8490832157968</v>
      </c>
      <c r="DB33" s="165">
        <f t="shared" si="99"/>
        <v>6866.2905500705219</v>
      </c>
      <c r="DC33" s="165">
        <f t="shared" si="99"/>
        <v>6891.8194640338515</v>
      </c>
      <c r="DD33" s="165">
        <f t="shared" si="99"/>
        <v>6651.4809590973209</v>
      </c>
      <c r="DE33" s="165">
        <f t="shared" si="99"/>
        <v>6753.1734837799722</v>
      </c>
      <c r="DF33" s="165">
        <f t="shared" si="99"/>
        <v>7674.1847672778558</v>
      </c>
      <c r="DG33" s="165">
        <f t="shared" ref="DG33:DL33" si="100">DG32/0.709</f>
        <v>8793.0705218617768</v>
      </c>
      <c r="DH33" s="165">
        <f t="shared" si="100"/>
        <v>9388.2933709449935</v>
      </c>
      <c r="DI33" s="165">
        <f t="shared" si="100"/>
        <v>9753.7376586741902</v>
      </c>
      <c r="DJ33" s="165">
        <f t="shared" si="100"/>
        <v>10202.256699576868</v>
      </c>
      <c r="DK33" s="165">
        <f t="shared" si="100"/>
        <v>10529.196050775741</v>
      </c>
      <c r="DL33" s="165">
        <f t="shared" si="100"/>
        <v>10896.191819464035</v>
      </c>
      <c r="DM33" s="165">
        <v>11032</v>
      </c>
      <c r="DN33" s="165">
        <v>11300.1</v>
      </c>
      <c r="DO33" s="165">
        <f>DO32/0.709</f>
        <v>11640.479548660085</v>
      </c>
      <c r="DP33" s="165">
        <f>DP32/0.709</f>
        <v>11651.763046544427</v>
      </c>
      <c r="DQ33" s="165">
        <f>DQ32/0.709</f>
        <v>10699.153737658673</v>
      </c>
      <c r="DR33" s="165">
        <f>DR32/0.709</f>
        <v>10989.985895627646</v>
      </c>
      <c r="DS33" s="165">
        <f>DS32/0.709</f>
        <v>10995.909732016926</v>
      </c>
      <c r="DT33" s="165">
        <v>11270.3</v>
      </c>
      <c r="DU33" s="165">
        <f>DU32/0.709</f>
        <v>11867.277856135403</v>
      </c>
      <c r="DV33" s="165">
        <f t="shared" ref="DV33:EC33" si="101">DV32/0.709</f>
        <v>12279.689703808181</v>
      </c>
      <c r="DW33" s="165">
        <v>12241.2</v>
      </c>
      <c r="DX33" s="165">
        <f t="shared" si="101"/>
        <v>12020.874471086036</v>
      </c>
      <c r="DY33" s="165">
        <f t="shared" si="101"/>
        <v>11246.967559943583</v>
      </c>
      <c r="DZ33" s="165">
        <f t="shared" si="101"/>
        <v>11202.538787023979</v>
      </c>
      <c r="EA33" s="165">
        <f t="shared" si="101"/>
        <v>11143.723554301834</v>
      </c>
      <c r="EB33" s="165">
        <f t="shared" si="101"/>
        <v>10906.911142454161</v>
      </c>
      <c r="EC33" s="165">
        <f t="shared" si="101"/>
        <v>10356.276445698166</v>
      </c>
      <c r="ED33" s="165">
        <f>(ED32/0.709)</f>
        <v>10595.627644569817</v>
      </c>
      <c r="EE33" s="165">
        <f>(EE32/0.709)</f>
        <v>11098.025387870241</v>
      </c>
      <c r="EF33" s="165">
        <f>(EF32/0.709)</f>
        <v>11145.55712270804</v>
      </c>
      <c r="EG33" s="165">
        <f>(EG32/0.709)</f>
        <v>10979.689703808182</v>
      </c>
      <c r="EH33" s="165">
        <f>EH32/0.709</f>
        <v>10905.077574047957</v>
      </c>
      <c r="EI33" s="165">
        <v>10879</v>
      </c>
      <c r="EJ33" s="165">
        <f>EJ32/0.709</f>
        <v>10533.427362482369</v>
      </c>
      <c r="EK33" s="165">
        <f t="shared" ref="EK33:EP33" si="102">EK32/0.709</f>
        <v>10353.314527503528</v>
      </c>
      <c r="EL33" s="165">
        <f t="shared" si="102"/>
        <v>10153.596614950635</v>
      </c>
      <c r="EM33" s="165">
        <f t="shared" si="102"/>
        <v>10077.00987306065</v>
      </c>
      <c r="EN33" s="165">
        <f t="shared" si="102"/>
        <v>9792.1015514809606</v>
      </c>
      <c r="EO33" s="165">
        <f t="shared" si="102"/>
        <v>9186.6008462623413</v>
      </c>
      <c r="EP33" s="165">
        <f t="shared" si="102"/>
        <v>8994.4992947813826</v>
      </c>
      <c r="EQ33" s="165">
        <v>8903.2000000000007</v>
      </c>
      <c r="ER33" s="165">
        <v>8517.5</v>
      </c>
      <c r="ES33" s="165">
        <v>8265</v>
      </c>
      <c r="ET33" s="165">
        <v>8068</v>
      </c>
      <c r="EU33" s="165">
        <v>7744.1</v>
      </c>
      <c r="EV33" s="165">
        <f>EV32/0.709</f>
        <v>7392.6657263751758</v>
      </c>
      <c r="EW33" s="165">
        <f>EW32/0.709</f>
        <v>7621.4386459802545</v>
      </c>
      <c r="EX33" s="165">
        <f t="shared" ref="EX33:FC33" si="103">EX32/0.709</f>
        <v>7704.6544428772931</v>
      </c>
      <c r="EY33" s="165">
        <f t="shared" si="103"/>
        <v>7563.892806770099</v>
      </c>
      <c r="EZ33" s="165">
        <f t="shared" si="103"/>
        <v>7259.3794076163622</v>
      </c>
      <c r="FA33" s="165">
        <f t="shared" si="103"/>
        <v>6592.8067700987303</v>
      </c>
      <c r="FB33" s="165">
        <f t="shared" si="103"/>
        <v>6059.3794076163622</v>
      </c>
      <c r="FC33" s="165">
        <f t="shared" si="103"/>
        <v>5951.48095909732</v>
      </c>
      <c r="FD33" s="165">
        <f t="shared" ref="FD33:JR33" si="104">FD32/0.709</f>
        <v>5422.4259520451333</v>
      </c>
      <c r="FE33" s="165">
        <f t="shared" si="104"/>
        <v>7006.7700987306062</v>
      </c>
      <c r="FF33" s="165">
        <f t="shared" si="104"/>
        <v>6862.7644569816648</v>
      </c>
      <c r="FG33" s="165">
        <v>6870.8039492242597</v>
      </c>
      <c r="FH33" s="165">
        <f t="shared" si="104"/>
        <v>6963.8928067700999</v>
      </c>
      <c r="FI33" s="165">
        <f t="shared" si="104"/>
        <v>7016.7842031029613</v>
      </c>
      <c r="FJ33" s="165">
        <f t="shared" si="104"/>
        <v>6739.633286318759</v>
      </c>
      <c r="FK33" s="165">
        <f t="shared" si="104"/>
        <v>6695.2045133991551</v>
      </c>
      <c r="FL33" s="165">
        <f t="shared" si="104"/>
        <v>6523.2722143864603</v>
      </c>
      <c r="FM33" s="165">
        <f t="shared" si="104"/>
        <v>6271.3681241184777</v>
      </c>
      <c r="FN33" s="165">
        <f t="shared" si="104"/>
        <v>6295.9097320169258</v>
      </c>
      <c r="FO33" s="165">
        <f t="shared" si="104"/>
        <v>6317.7715091678429</v>
      </c>
      <c r="FP33" s="165">
        <f t="shared" si="104"/>
        <v>6398.1664315937951</v>
      </c>
      <c r="FQ33" s="165">
        <f t="shared" si="104"/>
        <v>6461.3540197461225</v>
      </c>
      <c r="FR33" s="165">
        <f t="shared" si="104"/>
        <v>6120.4513399153748</v>
      </c>
      <c r="FS33" s="165">
        <f t="shared" si="104"/>
        <v>6101.6925246826513</v>
      </c>
      <c r="FT33" s="165">
        <f t="shared" si="104"/>
        <v>6065.8674188998593</v>
      </c>
      <c r="FU33" s="165">
        <f t="shared" si="104"/>
        <v>5700.9873060648797</v>
      </c>
      <c r="FV33" s="165">
        <f t="shared" si="104"/>
        <v>5738.3638928067703</v>
      </c>
      <c r="FW33" s="165">
        <f t="shared" si="104"/>
        <v>5638.2228490832158</v>
      </c>
      <c r="FX33" s="165">
        <f t="shared" si="104"/>
        <v>5278.7023977433009</v>
      </c>
      <c r="FY33" s="165">
        <f t="shared" si="104"/>
        <v>4907.8984485190413</v>
      </c>
      <c r="FZ33" s="165">
        <f t="shared" si="104"/>
        <v>4964.1748942172071</v>
      </c>
      <c r="GA33" s="165">
        <f t="shared" si="104"/>
        <v>4916.2200282087451</v>
      </c>
      <c r="GB33" s="165">
        <f t="shared" si="104"/>
        <v>4929.0550070521867</v>
      </c>
      <c r="GC33" s="165">
        <f t="shared" si="104"/>
        <v>4752.7503526093087</v>
      </c>
      <c r="GD33" s="165">
        <f t="shared" si="104"/>
        <v>4779.266572637518</v>
      </c>
      <c r="GE33" s="165">
        <f t="shared" si="104"/>
        <v>4743.8645980253887</v>
      </c>
      <c r="GF33" s="165">
        <f t="shared" si="104"/>
        <v>4841.1847672778567</v>
      </c>
      <c r="GG33" s="165">
        <f t="shared" si="104"/>
        <v>5069.6755994358255</v>
      </c>
      <c r="GH33" s="165">
        <f t="shared" si="104"/>
        <v>5151.7630465444299</v>
      </c>
      <c r="GI33" s="165">
        <f t="shared" si="104"/>
        <v>5155.7122708039497</v>
      </c>
      <c r="GJ33" s="165">
        <f t="shared" si="104"/>
        <v>5139.2101551480955</v>
      </c>
      <c r="GK33" s="165">
        <f t="shared" si="104"/>
        <v>4719.0409026798307</v>
      </c>
      <c r="GL33" s="165">
        <f t="shared" si="104"/>
        <v>4648.51904090268</v>
      </c>
      <c r="GM33" s="165">
        <f t="shared" si="104"/>
        <v>4843.4414668547251</v>
      </c>
      <c r="GN33" s="165">
        <f t="shared" si="104"/>
        <v>4849.9294781382223</v>
      </c>
      <c r="GO33" s="165">
        <f t="shared" si="104"/>
        <v>4844.4287729196049</v>
      </c>
      <c r="GP33" s="165">
        <f t="shared" si="104"/>
        <v>4856.8406205923839</v>
      </c>
      <c r="GQ33" s="165">
        <f t="shared" si="104"/>
        <v>4824.1184767277855</v>
      </c>
      <c r="GR33" s="165">
        <f t="shared" si="104"/>
        <v>4822.0028208744716</v>
      </c>
      <c r="GS33" s="165">
        <f t="shared" si="104"/>
        <v>4843.1875881523274</v>
      </c>
      <c r="GT33" s="165">
        <f t="shared" si="104"/>
        <v>4803.9492242595206</v>
      </c>
      <c r="GU33" s="165">
        <f t="shared" si="104"/>
        <v>4761.4950634696761</v>
      </c>
      <c r="GV33" s="165">
        <f t="shared" si="104"/>
        <v>4640.4795486600851</v>
      </c>
      <c r="GW33" s="165">
        <f t="shared" si="104"/>
        <v>4388.152327221439</v>
      </c>
      <c r="GX33" s="165">
        <f t="shared" si="104"/>
        <v>4329.1960507757412</v>
      </c>
      <c r="GY33" s="165">
        <f t="shared" si="104"/>
        <v>4435.9661495063474</v>
      </c>
      <c r="GZ33" s="165">
        <f t="shared" si="104"/>
        <v>4620.3102961918194</v>
      </c>
      <c r="HA33" s="165">
        <f t="shared" si="104"/>
        <v>4551.3399153737655</v>
      </c>
      <c r="HB33" s="165">
        <f t="shared" si="104"/>
        <v>4801.2693935119887</v>
      </c>
      <c r="HC33" s="165">
        <f t="shared" si="104"/>
        <v>4739.4922425952054</v>
      </c>
      <c r="HD33" s="165">
        <f t="shared" si="104"/>
        <v>4942.3131170662909</v>
      </c>
      <c r="HE33" s="165">
        <f t="shared" si="104"/>
        <v>4936.9534555712271</v>
      </c>
      <c r="HF33" s="165">
        <f t="shared" si="104"/>
        <v>4733.145275035261</v>
      </c>
      <c r="HG33" s="165">
        <f t="shared" si="104"/>
        <v>4695.6276445698177</v>
      </c>
      <c r="HH33" s="165">
        <f t="shared" si="104"/>
        <v>4578.5613540197464</v>
      </c>
      <c r="HI33" s="165">
        <f t="shared" si="104"/>
        <v>4370.8039492242597</v>
      </c>
      <c r="HJ33" s="165">
        <f t="shared" si="104"/>
        <v>4146.4033850493661</v>
      </c>
      <c r="HK33" s="165">
        <f t="shared" si="104"/>
        <v>3594.4992947813826</v>
      </c>
      <c r="HL33" s="165">
        <f t="shared" si="104"/>
        <v>3611.2834978843443</v>
      </c>
      <c r="HM33" s="165">
        <f t="shared" si="104"/>
        <v>3602.9619181946405</v>
      </c>
      <c r="HN33" s="165">
        <f t="shared" si="104"/>
        <v>3659.9435825105779</v>
      </c>
      <c r="HO33" s="165">
        <f t="shared" si="104"/>
        <v>3494.6403385049371</v>
      </c>
      <c r="HP33" s="165">
        <f t="shared" si="104"/>
        <v>3459.9435825105784</v>
      </c>
      <c r="HQ33" s="165">
        <f t="shared" si="104"/>
        <v>3453.7376586741898</v>
      </c>
      <c r="HR33" s="165">
        <f t="shared" si="104"/>
        <v>3387.4471086036669</v>
      </c>
      <c r="HS33" s="165">
        <f t="shared" si="104"/>
        <v>3377.0098730606487</v>
      </c>
      <c r="HT33" s="165">
        <f t="shared" si="104"/>
        <v>3365.1622002820873</v>
      </c>
      <c r="HU33" s="165">
        <f t="shared" si="104"/>
        <v>3108.0394922425953</v>
      </c>
      <c r="HV33" s="165">
        <f t="shared" si="104"/>
        <v>2989.1396332863192</v>
      </c>
      <c r="HW33" s="165">
        <f t="shared" si="104"/>
        <v>2811.0014104372358</v>
      </c>
      <c r="HX33" s="165">
        <f t="shared" si="104"/>
        <v>2747.2496473906917</v>
      </c>
      <c r="HY33" s="165">
        <f t="shared" si="104"/>
        <v>2709.7320169252466</v>
      </c>
      <c r="HZ33" s="165">
        <f t="shared" si="104"/>
        <v>2637.2355430183366</v>
      </c>
      <c r="IA33" s="165">
        <f t="shared" si="104"/>
        <v>2578.4203102961919</v>
      </c>
      <c r="IB33" s="165">
        <f t="shared" si="104"/>
        <v>2568.5472496473908</v>
      </c>
      <c r="IC33" s="165">
        <f t="shared" si="104"/>
        <v>2599.5768688293369</v>
      </c>
      <c r="ID33" s="165">
        <f t="shared" si="104"/>
        <v>2661.6361071932297</v>
      </c>
      <c r="IE33" s="165">
        <f t="shared" si="104"/>
        <v>2630.1833568406214</v>
      </c>
      <c r="IF33" s="165">
        <f t="shared" si="104"/>
        <v>2662.3413258110018</v>
      </c>
      <c r="IG33" s="165">
        <f t="shared" si="104"/>
        <v>2707.7574047954863</v>
      </c>
      <c r="IH33" s="165">
        <f t="shared" si="104"/>
        <v>2670.2397743300421</v>
      </c>
      <c r="II33" s="165">
        <f t="shared" si="104"/>
        <v>2713.8222849083218</v>
      </c>
      <c r="IJ33" s="165">
        <f t="shared" si="104"/>
        <v>2758.1100141043726</v>
      </c>
      <c r="IK33" s="165">
        <f t="shared" si="104"/>
        <v>2791.396332863188</v>
      </c>
      <c r="IL33" s="165">
        <f t="shared" si="104"/>
        <v>2837.0944992947816</v>
      </c>
      <c r="IM33" s="165">
        <f t="shared" si="104"/>
        <v>2762.6234132581103</v>
      </c>
      <c r="IN33" s="165">
        <f t="shared" si="104"/>
        <v>2842.454160789845</v>
      </c>
      <c r="IO33" s="165">
        <f t="shared" si="104"/>
        <v>2888.2933709449926</v>
      </c>
      <c r="IP33" s="165">
        <f t="shared" si="104"/>
        <v>2917.3483779971793</v>
      </c>
      <c r="IQ33" s="165">
        <f t="shared" si="104"/>
        <v>2773.9069111424542</v>
      </c>
      <c r="IR33" s="165">
        <f t="shared" si="104"/>
        <v>2708.885754583921</v>
      </c>
      <c r="IS33" s="165">
        <f t="shared" si="104"/>
        <v>2684.626234132581</v>
      </c>
      <c r="IT33" s="165">
        <f t="shared" si="104"/>
        <v>2574.4710860366713</v>
      </c>
      <c r="IU33" s="165">
        <f t="shared" si="104"/>
        <v>2638.3638928067703</v>
      </c>
      <c r="IV33" s="165">
        <f t="shared" si="104"/>
        <v>2649.0832157968971</v>
      </c>
      <c r="IW33" s="165">
        <f t="shared" si="104"/>
        <v>2585.1904090267981</v>
      </c>
      <c r="IX33" s="165">
        <f t="shared" si="104"/>
        <v>2540.0564174894221</v>
      </c>
      <c r="IY33" s="165">
        <f t="shared" si="104"/>
        <v>12168.265162200285</v>
      </c>
      <c r="IZ33" s="165">
        <f t="shared" ref="IZ33:JA33" si="105">IZ32/0.709</f>
        <v>12170.380818053596</v>
      </c>
      <c r="JA33" s="165">
        <f t="shared" si="105"/>
        <v>11523.554301833567</v>
      </c>
      <c r="JB33" s="165">
        <f t="shared" si="104"/>
        <v>12252.468265162199</v>
      </c>
      <c r="JC33" s="165">
        <f>JC32/0.709</f>
        <v>12883.074753173485</v>
      </c>
      <c r="JD33" s="165">
        <f t="shared" si="104"/>
        <v>14153.455571227083</v>
      </c>
      <c r="JE33" s="165">
        <f t="shared" si="104"/>
        <v>14078.843441466855</v>
      </c>
      <c r="JF33" s="165">
        <f t="shared" si="104"/>
        <v>12005.650211565586</v>
      </c>
      <c r="JG33" s="165">
        <f>JG32/0.709</f>
        <v>6632.5811001410439</v>
      </c>
      <c r="JH33" s="165">
        <f>JH32/0.709</f>
        <v>10529.196050775741</v>
      </c>
      <c r="JI33" s="165">
        <v>12241.2</v>
      </c>
      <c r="JJ33" s="165">
        <v>10879</v>
      </c>
      <c r="JK33" s="165">
        <v>7744.1</v>
      </c>
      <c r="JL33" s="165">
        <v>6870.8039492242597</v>
      </c>
      <c r="JM33" s="165">
        <f t="shared" si="104"/>
        <v>6101.6925246826513</v>
      </c>
      <c r="JN33" s="165">
        <f t="shared" si="104"/>
        <v>4743.8645980253887</v>
      </c>
      <c r="JO33" s="165">
        <f t="shared" si="104"/>
        <v>4824.1184767277855</v>
      </c>
      <c r="JP33" s="165">
        <v>4739.4922425952054</v>
      </c>
      <c r="JQ33" s="165">
        <v>3494.6403385049371</v>
      </c>
      <c r="JR33" s="165">
        <f t="shared" si="104"/>
        <v>2578.4203102961919</v>
      </c>
      <c r="JS33" s="165">
        <v>2762.6234132581103</v>
      </c>
      <c r="JT33" s="165">
        <f>JT32/0.709</f>
        <v>1990.8321579689705</v>
      </c>
      <c r="JU33" s="166">
        <f>JU32/0.709</f>
        <v>1169.534555712271</v>
      </c>
      <c r="JV33" s="167"/>
      <c r="JW33" s="168"/>
      <c r="JX33" s="168" t="s">
        <v>98</v>
      </c>
      <c r="JY33" s="168"/>
      <c r="JZ33" s="164"/>
    </row>
    <row r="34" spans="1:286" s="103" customFormat="1" ht="35.1" hidden="1" customHeight="1">
      <c r="A34" s="211"/>
      <c r="B34" s="152"/>
      <c r="C34" s="153" t="s">
        <v>83</v>
      </c>
      <c r="D34" s="153"/>
      <c r="E34" s="154"/>
      <c r="F34" s="155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  <c r="IW34" s="170"/>
      <c r="IX34" s="170"/>
      <c r="IY34" s="169"/>
      <c r="IZ34" s="170"/>
      <c r="JA34" s="170"/>
      <c r="JB34" s="169"/>
      <c r="JC34" s="170"/>
      <c r="JD34" s="170"/>
      <c r="JE34" s="170"/>
      <c r="JF34" s="170"/>
      <c r="JG34" s="170"/>
      <c r="JH34" s="170"/>
      <c r="JI34" s="170"/>
      <c r="JJ34" s="170"/>
      <c r="JK34" s="170"/>
      <c r="JL34" s="170"/>
      <c r="JM34" s="170"/>
      <c r="JN34" s="170"/>
      <c r="JO34" s="170"/>
      <c r="JP34" s="170"/>
      <c r="JQ34" s="170"/>
      <c r="JR34" s="170"/>
      <c r="JS34" s="170"/>
      <c r="JT34" s="170"/>
      <c r="JU34" s="157"/>
      <c r="JV34" s="158"/>
      <c r="JW34" s="159"/>
      <c r="JX34" s="159" t="s">
        <v>84</v>
      </c>
      <c r="JY34" s="159"/>
      <c r="JZ34" s="155"/>
    </row>
    <row r="35" spans="1:286" s="103" customFormat="1" ht="35.1" customHeight="1">
      <c r="A35" s="211"/>
      <c r="B35" s="171" t="s">
        <v>85</v>
      </c>
      <c r="C35" s="172"/>
      <c r="D35" s="172"/>
      <c r="E35" s="173"/>
      <c r="F35" s="174"/>
      <c r="G35" s="175">
        <f>G15+G16+G17</f>
        <v>9378.4000000000015</v>
      </c>
      <c r="H35" s="175">
        <f t="shared" ref="H35:I35" si="106">H15+H16+H17</f>
        <v>9422.5</v>
      </c>
      <c r="I35" s="175">
        <f t="shared" si="106"/>
        <v>9265.0999999999985</v>
      </c>
      <c r="J35" s="175">
        <f t="shared" ref="J35:K35" si="107">J15+J16+J17</f>
        <v>10070.4</v>
      </c>
      <c r="K35" s="175">
        <f t="shared" si="107"/>
        <v>10164.4</v>
      </c>
      <c r="L35" s="175">
        <f t="shared" ref="L35:M35" si="108">L15+L16+L17</f>
        <v>10674</v>
      </c>
      <c r="M35" s="175">
        <f t="shared" si="108"/>
        <v>8824.2000000000007</v>
      </c>
      <c r="N35" s="175">
        <f t="shared" ref="N35:O35" si="109">N15+N16+N17</f>
        <v>8630.7999999999993</v>
      </c>
      <c r="O35" s="175">
        <f t="shared" si="109"/>
        <v>8774.5</v>
      </c>
      <c r="P35" s="175">
        <f t="shared" ref="P35:Q35" si="110">P15+P16+P17</f>
        <v>9101.4</v>
      </c>
      <c r="Q35" s="175">
        <f t="shared" si="110"/>
        <v>9312.2999999999993</v>
      </c>
      <c r="R35" s="175">
        <f t="shared" ref="R35:AV35" si="111">R15+R16+R17</f>
        <v>9348.8000000000011</v>
      </c>
      <c r="S35" s="175">
        <f t="shared" si="111"/>
        <v>9400.5</v>
      </c>
      <c r="T35" s="175">
        <f t="shared" si="111"/>
        <v>9072.5</v>
      </c>
      <c r="U35" s="175">
        <f t="shared" si="111"/>
        <v>9307.4</v>
      </c>
      <c r="V35" s="175">
        <f t="shared" si="111"/>
        <v>9470.1</v>
      </c>
      <c r="W35" s="175">
        <f t="shared" si="111"/>
        <v>9444.5</v>
      </c>
      <c r="X35" s="175">
        <f t="shared" si="111"/>
        <v>9432.5</v>
      </c>
      <c r="Y35" s="175">
        <f t="shared" si="111"/>
        <v>9305.7000000000007</v>
      </c>
      <c r="Z35" s="175">
        <f t="shared" si="111"/>
        <v>8668.4000000000015</v>
      </c>
      <c r="AA35" s="175">
        <f t="shared" si="111"/>
        <v>8662.7000000000007</v>
      </c>
      <c r="AB35" s="175">
        <f t="shared" si="111"/>
        <v>8810.7000000000007</v>
      </c>
      <c r="AC35" s="175">
        <f t="shared" si="111"/>
        <v>8911.1</v>
      </c>
      <c r="AD35" s="175">
        <f t="shared" si="111"/>
        <v>8876</v>
      </c>
      <c r="AE35" s="175">
        <f t="shared" si="111"/>
        <v>9032.5</v>
      </c>
      <c r="AF35" s="175">
        <f t="shared" si="111"/>
        <v>8526.3000000000011</v>
      </c>
      <c r="AG35" s="175">
        <f t="shared" si="111"/>
        <v>8689.1</v>
      </c>
      <c r="AH35" s="175">
        <f t="shared" si="111"/>
        <v>8314.6999999999989</v>
      </c>
      <c r="AI35" s="175">
        <f t="shared" si="111"/>
        <v>8712.1</v>
      </c>
      <c r="AJ35" s="175">
        <f t="shared" si="111"/>
        <v>8399.9</v>
      </c>
      <c r="AK35" s="175">
        <f t="shared" si="111"/>
        <v>8706.3000000000011</v>
      </c>
      <c r="AL35" s="175">
        <f t="shared" si="111"/>
        <v>8781.4</v>
      </c>
      <c r="AM35" s="175">
        <f t="shared" si="111"/>
        <v>9070.7000000000007</v>
      </c>
      <c r="AN35" s="175">
        <f t="shared" si="111"/>
        <v>9426.1</v>
      </c>
      <c r="AO35" s="175">
        <f t="shared" si="111"/>
        <v>9536.7999999999993</v>
      </c>
      <c r="AP35" s="175">
        <f t="shared" si="111"/>
        <v>9666.7999999999993</v>
      </c>
      <c r="AQ35" s="175">
        <f t="shared" si="111"/>
        <v>9573.2000000000007</v>
      </c>
      <c r="AR35" s="175">
        <f t="shared" si="111"/>
        <v>9218.7999999999993</v>
      </c>
      <c r="AS35" s="175">
        <f t="shared" si="111"/>
        <v>9195.9000000000015</v>
      </c>
      <c r="AT35" s="175">
        <f t="shared" si="111"/>
        <v>8735.1</v>
      </c>
      <c r="AU35" s="175">
        <f t="shared" si="111"/>
        <v>8729.7000000000007</v>
      </c>
      <c r="AV35" s="175">
        <f t="shared" si="111"/>
        <v>8833.2000000000007</v>
      </c>
      <c r="AW35" s="175">
        <f t="shared" ref="AW35:CB35" si="112">AW15+AW16+AW17</f>
        <v>8941</v>
      </c>
      <c r="AX35" s="175">
        <f t="shared" si="112"/>
        <v>9004.7999999999993</v>
      </c>
      <c r="AY35" s="175">
        <f t="shared" si="112"/>
        <v>8875.7000000000007</v>
      </c>
      <c r="AZ35" s="175">
        <f t="shared" si="112"/>
        <v>9017.2000000000007</v>
      </c>
      <c r="BA35" s="175">
        <f t="shared" si="112"/>
        <v>9029</v>
      </c>
      <c r="BB35" s="175">
        <f t="shared" si="112"/>
        <v>9351.2999999999993</v>
      </c>
      <c r="BC35" s="175">
        <f t="shared" si="112"/>
        <v>9939.4000000000015</v>
      </c>
      <c r="BD35" s="175">
        <f t="shared" si="112"/>
        <v>9796.5999999999985</v>
      </c>
      <c r="BE35" s="175">
        <f t="shared" si="112"/>
        <v>9315.0999999999985</v>
      </c>
      <c r="BF35" s="175">
        <f t="shared" si="112"/>
        <v>9682.4000000000015</v>
      </c>
      <c r="BG35" s="175">
        <f t="shared" si="112"/>
        <v>9730.4</v>
      </c>
      <c r="BH35" s="175">
        <f t="shared" si="112"/>
        <v>9619.5999999999985</v>
      </c>
      <c r="BI35" s="175">
        <f t="shared" si="112"/>
        <v>9854.2999999999993</v>
      </c>
      <c r="BJ35" s="175">
        <f t="shared" si="112"/>
        <v>9974.7000000000007</v>
      </c>
      <c r="BK35" s="175">
        <f t="shared" si="112"/>
        <v>10196.799999999999</v>
      </c>
      <c r="BL35" s="175">
        <f t="shared" si="112"/>
        <v>10234.9</v>
      </c>
      <c r="BM35" s="175">
        <f t="shared" si="112"/>
        <v>10533.2</v>
      </c>
      <c r="BN35" s="175">
        <f t="shared" si="112"/>
        <v>10742.599999999999</v>
      </c>
      <c r="BO35" s="175">
        <f t="shared" si="112"/>
        <v>10750</v>
      </c>
      <c r="BP35" s="175">
        <f t="shared" si="112"/>
        <v>10733.079999999998</v>
      </c>
      <c r="BQ35" s="175">
        <f t="shared" si="112"/>
        <v>11362.55</v>
      </c>
      <c r="BR35" s="175">
        <f t="shared" si="112"/>
        <v>11451.599999999999</v>
      </c>
      <c r="BS35" s="175">
        <f t="shared" si="112"/>
        <v>11641.205</v>
      </c>
      <c r="BT35" s="175">
        <f t="shared" si="112"/>
        <v>11514.9</v>
      </c>
      <c r="BU35" s="175">
        <f t="shared" si="112"/>
        <v>10667.2</v>
      </c>
      <c r="BV35" s="175">
        <f t="shared" si="112"/>
        <v>10591</v>
      </c>
      <c r="BW35" s="175">
        <f t="shared" si="112"/>
        <v>10551.1</v>
      </c>
      <c r="BX35" s="175">
        <f t="shared" si="112"/>
        <v>10478.799999999999</v>
      </c>
      <c r="BY35" s="175">
        <f t="shared" si="112"/>
        <v>10537.1</v>
      </c>
      <c r="BZ35" s="175">
        <f t="shared" si="112"/>
        <v>10558.5</v>
      </c>
      <c r="CA35" s="175">
        <f t="shared" si="112"/>
        <v>10847.3</v>
      </c>
      <c r="CB35" s="175">
        <f t="shared" si="112"/>
        <v>10830.5</v>
      </c>
      <c r="CC35" s="175">
        <f t="shared" ref="CC35:DH35" si="113">CC15+CC16+CC17</f>
        <v>10825.8</v>
      </c>
      <c r="CD35" s="175">
        <f t="shared" si="113"/>
        <v>10925.2</v>
      </c>
      <c r="CE35" s="175">
        <f t="shared" si="113"/>
        <v>11187.797</v>
      </c>
      <c r="CF35" s="175">
        <f t="shared" si="113"/>
        <v>11036.400000000001</v>
      </c>
      <c r="CG35" s="175">
        <f t="shared" si="113"/>
        <v>10973.6</v>
      </c>
      <c r="CH35" s="175">
        <f t="shared" si="113"/>
        <v>10216.489000000001</v>
      </c>
      <c r="CI35" s="175">
        <f t="shared" si="113"/>
        <v>9946.2000000000007</v>
      </c>
      <c r="CJ35" s="175">
        <f t="shared" si="113"/>
        <v>9781.5</v>
      </c>
      <c r="CK35" s="175">
        <f t="shared" si="113"/>
        <v>9654.7000000000007</v>
      </c>
      <c r="CL35" s="175">
        <f t="shared" si="113"/>
        <v>9655.7000000000007</v>
      </c>
      <c r="CM35" s="175">
        <f t="shared" si="113"/>
        <v>9375.5659999999989</v>
      </c>
      <c r="CN35" s="175">
        <f t="shared" si="113"/>
        <v>9496.4000000000015</v>
      </c>
      <c r="CO35" s="175">
        <f t="shared" si="113"/>
        <v>8514.7000000000007</v>
      </c>
      <c r="CP35" s="175">
        <f t="shared" si="113"/>
        <v>8482.7999999999993</v>
      </c>
      <c r="CQ35" s="175">
        <f t="shared" si="113"/>
        <v>8480.0999999999985</v>
      </c>
      <c r="CR35" s="175">
        <f t="shared" si="113"/>
        <v>7849.1</v>
      </c>
      <c r="CS35" s="175">
        <f t="shared" si="113"/>
        <v>7727.7999999999993</v>
      </c>
      <c r="CT35" s="175">
        <f t="shared" si="113"/>
        <v>7516.9</v>
      </c>
      <c r="CU35" s="175">
        <f t="shared" si="113"/>
        <v>7772.8</v>
      </c>
      <c r="CV35" s="175">
        <f t="shared" si="113"/>
        <v>6969.2999999999993</v>
      </c>
      <c r="CW35" s="175">
        <f t="shared" si="113"/>
        <v>6760.8</v>
      </c>
      <c r="CX35" s="175">
        <f t="shared" si="113"/>
        <v>6411</v>
      </c>
      <c r="CY35" s="175">
        <f t="shared" si="113"/>
        <v>5735.5</v>
      </c>
      <c r="CZ35" s="175">
        <f t="shared" si="113"/>
        <v>5560.9</v>
      </c>
      <c r="DA35" s="175">
        <f t="shared" si="113"/>
        <v>6054.2000000000007</v>
      </c>
      <c r="DB35" s="175">
        <f t="shared" si="113"/>
        <v>5971.1</v>
      </c>
      <c r="DC35" s="175">
        <f t="shared" si="113"/>
        <v>5882.1</v>
      </c>
      <c r="DD35" s="175">
        <f t="shared" si="113"/>
        <v>5650.7000000000007</v>
      </c>
      <c r="DE35" s="175">
        <f t="shared" si="113"/>
        <v>5653.5</v>
      </c>
      <c r="DF35" s="175">
        <f t="shared" si="113"/>
        <v>6202.857</v>
      </c>
      <c r="DG35" s="175">
        <f t="shared" si="113"/>
        <v>6927.9569999999994</v>
      </c>
      <c r="DH35" s="175">
        <f t="shared" si="113"/>
        <v>7354.5</v>
      </c>
      <c r="DI35" s="175">
        <f t="shared" ref="DI35:EN35" si="114">DI15+DI16+DI17</f>
        <v>7562</v>
      </c>
      <c r="DJ35" s="175">
        <f t="shared" si="114"/>
        <v>7888.1</v>
      </c>
      <c r="DK35" s="175">
        <f t="shared" si="114"/>
        <v>8144.1</v>
      </c>
      <c r="DL35" s="175">
        <f t="shared" si="114"/>
        <v>8349.8000000000011</v>
      </c>
      <c r="DM35" s="175">
        <f t="shared" si="114"/>
        <v>8481.1</v>
      </c>
      <c r="DN35" s="175">
        <f t="shared" si="114"/>
        <v>8626.2999999999993</v>
      </c>
      <c r="DO35" s="175">
        <f t="shared" si="114"/>
        <v>8897.5</v>
      </c>
      <c r="DP35" s="175">
        <f t="shared" si="114"/>
        <v>8898.7999999999993</v>
      </c>
      <c r="DQ35" s="175">
        <f t="shared" si="114"/>
        <v>8243.1</v>
      </c>
      <c r="DR35" s="175">
        <f t="shared" si="114"/>
        <v>8405.5</v>
      </c>
      <c r="DS35" s="175">
        <f t="shared" si="114"/>
        <v>8413.2000000000007</v>
      </c>
      <c r="DT35" s="175">
        <f t="shared" si="114"/>
        <v>8588.2999999999993</v>
      </c>
      <c r="DU35" s="175">
        <f t="shared" si="114"/>
        <v>8993.1999999999989</v>
      </c>
      <c r="DV35" s="175">
        <f t="shared" si="114"/>
        <v>9279.7000000000007</v>
      </c>
      <c r="DW35" s="175">
        <f t="shared" si="114"/>
        <v>9256.5</v>
      </c>
      <c r="DX35" s="175">
        <f t="shared" si="114"/>
        <v>9080.7999999999993</v>
      </c>
      <c r="DY35" s="175">
        <f t="shared" si="114"/>
        <v>8551</v>
      </c>
      <c r="DZ35" s="175">
        <f t="shared" si="114"/>
        <v>8492.2000000000007</v>
      </c>
      <c r="EA35" s="175">
        <f t="shared" si="114"/>
        <v>8458.7000000000007</v>
      </c>
      <c r="EB35" s="175">
        <f t="shared" si="114"/>
        <v>8290.2000000000007</v>
      </c>
      <c r="EC35" s="175">
        <f t="shared" si="114"/>
        <v>7886.0999999999995</v>
      </c>
      <c r="ED35" s="175">
        <f t="shared" si="114"/>
        <v>8054.4</v>
      </c>
      <c r="EE35" s="175">
        <f t="shared" si="114"/>
        <v>8404.1</v>
      </c>
      <c r="EF35" s="175">
        <f t="shared" si="114"/>
        <v>8436.2999999999993</v>
      </c>
      <c r="EG35" s="175">
        <f t="shared" si="114"/>
        <v>8310.2999999999993</v>
      </c>
      <c r="EH35" s="175">
        <f t="shared" si="114"/>
        <v>8288.4000000000015</v>
      </c>
      <c r="EI35" s="175">
        <f t="shared" si="114"/>
        <v>8287.0999999999985</v>
      </c>
      <c r="EJ35" s="175">
        <f t="shared" si="114"/>
        <v>8006.4</v>
      </c>
      <c r="EK35" s="175">
        <f t="shared" si="114"/>
        <v>7880.3000000000011</v>
      </c>
      <c r="EL35" s="175">
        <f t="shared" si="114"/>
        <v>7740.5</v>
      </c>
      <c r="EM35" s="175">
        <f t="shared" si="114"/>
        <v>7658.6</v>
      </c>
      <c r="EN35" s="175">
        <f t="shared" si="114"/>
        <v>7311.9</v>
      </c>
      <c r="EO35" s="175">
        <f t="shared" ref="EO35:FF35" si="115">EO15+EO16+EO17</f>
        <v>6901.0999999999995</v>
      </c>
      <c r="EP35" s="175">
        <f t="shared" si="115"/>
        <v>6786.5</v>
      </c>
      <c r="EQ35" s="175">
        <f t="shared" si="115"/>
        <v>6779.2</v>
      </c>
      <c r="ER35" s="175">
        <f t="shared" si="115"/>
        <v>6532.8</v>
      </c>
      <c r="ES35" s="175">
        <f t="shared" si="115"/>
        <v>6357</v>
      </c>
      <c r="ET35" s="175">
        <f t="shared" si="115"/>
        <v>6246.1</v>
      </c>
      <c r="EU35" s="175">
        <f t="shared" si="115"/>
        <v>6070.2999999999993</v>
      </c>
      <c r="EV35" s="175">
        <f t="shared" si="115"/>
        <v>5874.2</v>
      </c>
      <c r="EW35" s="175">
        <f t="shared" si="115"/>
        <v>6043</v>
      </c>
      <c r="EX35" s="175">
        <f t="shared" si="115"/>
        <v>5979.6</v>
      </c>
      <c r="EY35" s="175">
        <f t="shared" si="115"/>
        <v>5879.3</v>
      </c>
      <c r="EZ35" s="175">
        <f t="shared" si="115"/>
        <v>5623</v>
      </c>
      <c r="FA35" s="175">
        <f t="shared" si="115"/>
        <v>5153.5999999999995</v>
      </c>
      <c r="FB35" s="175">
        <f t="shared" si="115"/>
        <v>4782.5</v>
      </c>
      <c r="FC35" s="175">
        <f t="shared" si="115"/>
        <v>4707.5</v>
      </c>
      <c r="FD35" s="175">
        <f t="shared" si="115"/>
        <v>4335</v>
      </c>
      <c r="FE35" s="175">
        <f t="shared" si="115"/>
        <v>5454</v>
      </c>
      <c r="FF35" s="175">
        <f t="shared" si="115"/>
        <v>5340.3</v>
      </c>
      <c r="FG35" s="175">
        <v>5347.2</v>
      </c>
      <c r="FH35" s="175">
        <f t="shared" ref="FH35:GM35" si="116">FH15+FH16+FH17</f>
        <v>5418.6</v>
      </c>
      <c r="FI35" s="175">
        <f t="shared" si="116"/>
        <v>5450.7</v>
      </c>
      <c r="FJ35" s="175">
        <f t="shared" si="116"/>
        <v>5261.3</v>
      </c>
      <c r="FK35" s="175">
        <f t="shared" si="116"/>
        <v>5205.3999999999996</v>
      </c>
      <c r="FL35" s="175">
        <f t="shared" si="116"/>
        <v>5078.1000000000004</v>
      </c>
      <c r="FM35" s="175">
        <f t="shared" si="116"/>
        <v>4904.5</v>
      </c>
      <c r="FN35" s="175">
        <f t="shared" si="116"/>
        <v>4908.2</v>
      </c>
      <c r="FO35" s="175">
        <f t="shared" si="116"/>
        <v>4936.3999999999996</v>
      </c>
      <c r="FP35" s="175">
        <f t="shared" si="116"/>
        <v>4985.7999999999993</v>
      </c>
      <c r="FQ35" s="175">
        <f t="shared" si="116"/>
        <v>5032.6000000000004</v>
      </c>
      <c r="FR35" s="175">
        <f t="shared" si="116"/>
        <v>4780</v>
      </c>
      <c r="FS35" s="175">
        <f t="shared" si="116"/>
        <v>4765.3</v>
      </c>
      <c r="FT35" s="175">
        <f t="shared" si="116"/>
        <v>4737.6000000000004</v>
      </c>
      <c r="FU35" s="175">
        <f t="shared" si="116"/>
        <v>4476.3999999999996</v>
      </c>
      <c r="FV35" s="175">
        <f t="shared" si="116"/>
        <v>4429.3999999999996</v>
      </c>
      <c r="FW35" s="175">
        <f t="shared" si="116"/>
        <v>4355.8999999999996</v>
      </c>
      <c r="FX35" s="175">
        <f t="shared" si="116"/>
        <v>4087</v>
      </c>
      <c r="FY35" s="175">
        <f t="shared" si="116"/>
        <v>3817.1000000000004</v>
      </c>
      <c r="FZ35" s="175">
        <f t="shared" si="116"/>
        <v>3847.3</v>
      </c>
      <c r="GA35" s="175">
        <f t="shared" si="116"/>
        <v>3813.3999999999996</v>
      </c>
      <c r="GB35" s="175">
        <f t="shared" si="116"/>
        <v>3825</v>
      </c>
      <c r="GC35" s="175">
        <f t="shared" si="116"/>
        <v>3720.4999999999995</v>
      </c>
      <c r="GD35" s="175">
        <f t="shared" si="116"/>
        <v>3736.7</v>
      </c>
      <c r="GE35" s="175">
        <f t="shared" si="116"/>
        <v>3712.0999999999995</v>
      </c>
      <c r="GF35" s="175">
        <f t="shared" si="116"/>
        <v>3769.5</v>
      </c>
      <c r="GG35" s="175">
        <f t="shared" si="116"/>
        <v>3933</v>
      </c>
      <c r="GH35" s="175">
        <f t="shared" si="116"/>
        <v>3979.2000000000003</v>
      </c>
      <c r="GI35" s="175">
        <f t="shared" si="116"/>
        <v>3991.4</v>
      </c>
      <c r="GJ35" s="175">
        <f t="shared" si="116"/>
        <v>3973.2</v>
      </c>
      <c r="GK35" s="175">
        <f t="shared" si="116"/>
        <v>3675.5</v>
      </c>
      <c r="GL35" s="175">
        <f t="shared" si="116"/>
        <v>3647.5</v>
      </c>
      <c r="GM35" s="175">
        <f t="shared" si="116"/>
        <v>3772.1</v>
      </c>
      <c r="GN35" s="175">
        <f t="shared" ref="GN35:HS35" si="117">GN15+GN16+GN17</f>
        <v>3769.8999999999996</v>
      </c>
      <c r="GO35" s="175">
        <f t="shared" si="117"/>
        <v>3780</v>
      </c>
      <c r="GP35" s="175">
        <f t="shared" si="117"/>
        <v>3791.1</v>
      </c>
      <c r="GQ35" s="175">
        <f t="shared" si="117"/>
        <v>3734</v>
      </c>
      <c r="GR35" s="175">
        <f t="shared" si="117"/>
        <v>3725.7</v>
      </c>
      <c r="GS35" s="175">
        <f t="shared" si="117"/>
        <v>3739.8199999999997</v>
      </c>
      <c r="GT35" s="175">
        <f t="shared" si="117"/>
        <v>3707.0999999999995</v>
      </c>
      <c r="GU35" s="175">
        <f t="shared" si="117"/>
        <v>3675.2</v>
      </c>
      <c r="GV35" s="175">
        <f t="shared" si="117"/>
        <v>3602</v>
      </c>
      <c r="GW35" s="175">
        <f t="shared" si="117"/>
        <v>3411.3</v>
      </c>
      <c r="GX35" s="175">
        <f t="shared" si="117"/>
        <v>3365.5</v>
      </c>
      <c r="GY35" s="175">
        <f t="shared" si="117"/>
        <v>3434.8</v>
      </c>
      <c r="GZ35" s="175">
        <f t="shared" si="117"/>
        <v>3562.5999999999995</v>
      </c>
      <c r="HA35" s="175">
        <f t="shared" si="117"/>
        <v>3507.3999999999996</v>
      </c>
      <c r="HB35" s="175">
        <f t="shared" si="117"/>
        <v>3687.7</v>
      </c>
      <c r="HC35" s="175">
        <f t="shared" si="117"/>
        <v>3682.7000000000003</v>
      </c>
      <c r="HD35" s="175">
        <f t="shared" si="117"/>
        <v>3824.8</v>
      </c>
      <c r="HE35" s="175">
        <f t="shared" si="117"/>
        <v>3823.7</v>
      </c>
      <c r="HF35" s="175">
        <f t="shared" si="117"/>
        <v>3684.1</v>
      </c>
      <c r="HG35" s="175">
        <f t="shared" si="117"/>
        <v>3648.6000000000004</v>
      </c>
      <c r="HH35" s="175">
        <f t="shared" si="117"/>
        <v>3565.7000000000003</v>
      </c>
      <c r="HI35" s="175">
        <f t="shared" si="117"/>
        <v>3426.5</v>
      </c>
      <c r="HJ35" s="175">
        <f t="shared" si="117"/>
        <v>3266.8</v>
      </c>
      <c r="HK35" s="175">
        <f t="shared" si="117"/>
        <v>2869.5</v>
      </c>
      <c r="HL35" s="175">
        <f t="shared" si="117"/>
        <v>2900.2</v>
      </c>
      <c r="HM35" s="175">
        <f t="shared" si="117"/>
        <v>2899.8</v>
      </c>
      <c r="HN35" s="175">
        <f t="shared" si="117"/>
        <v>2942.9</v>
      </c>
      <c r="HO35" s="175">
        <f t="shared" si="117"/>
        <v>2819</v>
      </c>
      <c r="HP35" s="175">
        <f t="shared" si="117"/>
        <v>2795.2</v>
      </c>
      <c r="HQ35" s="175">
        <f t="shared" si="117"/>
        <v>2791.7</v>
      </c>
      <c r="HR35" s="175">
        <f t="shared" si="117"/>
        <v>2763.8999999999996</v>
      </c>
      <c r="HS35" s="175">
        <f t="shared" si="117"/>
        <v>2770.5</v>
      </c>
      <c r="HT35" s="175">
        <f t="shared" ref="HT35:IZ35" si="118">HT15+HT16+HT17</f>
        <v>2765.5</v>
      </c>
      <c r="HU35" s="175">
        <f t="shared" si="118"/>
        <v>2588</v>
      </c>
      <c r="HV35" s="175">
        <f t="shared" si="118"/>
        <v>2495.5</v>
      </c>
      <c r="HW35" s="175">
        <f t="shared" si="118"/>
        <v>2337.9</v>
      </c>
      <c r="HX35" s="175">
        <f t="shared" si="118"/>
        <v>2300.1999999999998</v>
      </c>
      <c r="HY35" s="175">
        <f t="shared" si="118"/>
        <v>2287.5</v>
      </c>
      <c r="HZ35" s="175">
        <f t="shared" si="118"/>
        <v>2234.6999999999998</v>
      </c>
      <c r="IA35" s="175">
        <f t="shared" si="118"/>
        <v>2171.1</v>
      </c>
      <c r="IB35" s="175">
        <f t="shared" si="118"/>
        <v>2143.6</v>
      </c>
      <c r="IC35" s="175">
        <f t="shared" si="118"/>
        <v>2164.5</v>
      </c>
      <c r="ID35" s="175">
        <f t="shared" si="118"/>
        <v>2247.5</v>
      </c>
      <c r="IE35" s="175">
        <f t="shared" si="118"/>
        <v>2216.1000000000004</v>
      </c>
      <c r="IF35" s="175">
        <f t="shared" si="118"/>
        <v>2214.7000000000003</v>
      </c>
      <c r="IG35" s="175">
        <f t="shared" si="118"/>
        <v>2221</v>
      </c>
      <c r="IH35" s="175">
        <f t="shared" si="118"/>
        <v>2233.4</v>
      </c>
      <c r="II35" s="175">
        <f t="shared" si="118"/>
        <v>2292.2000000000003</v>
      </c>
      <c r="IJ35" s="175">
        <f t="shared" si="118"/>
        <v>2313.9</v>
      </c>
      <c r="IK35" s="175">
        <f t="shared" si="118"/>
        <v>2339.7000000000003</v>
      </c>
      <c r="IL35" s="175">
        <f t="shared" si="118"/>
        <v>2360.1</v>
      </c>
      <c r="IM35" s="175">
        <f t="shared" si="118"/>
        <v>2361.9</v>
      </c>
      <c r="IN35" s="175">
        <f t="shared" si="118"/>
        <v>2412</v>
      </c>
      <c r="IO35" s="175">
        <f t="shared" si="118"/>
        <v>2433</v>
      </c>
      <c r="IP35" s="175">
        <f t="shared" si="118"/>
        <v>2447.3000000000002</v>
      </c>
      <c r="IQ35" s="175">
        <f t="shared" si="118"/>
        <v>2343.5</v>
      </c>
      <c r="IR35" s="175">
        <f t="shared" si="118"/>
        <v>2356.1</v>
      </c>
      <c r="IS35" s="175">
        <f t="shared" si="118"/>
        <v>2331.7999999999997</v>
      </c>
      <c r="IT35" s="175">
        <f t="shared" si="118"/>
        <v>2254.6</v>
      </c>
      <c r="IU35" s="175">
        <f t="shared" si="118"/>
        <v>2298</v>
      </c>
      <c r="IV35" s="175">
        <f t="shared" si="118"/>
        <v>2299.2999999999997</v>
      </c>
      <c r="IW35" s="175">
        <f t="shared" si="118"/>
        <v>2297.7999999999997</v>
      </c>
      <c r="IX35" s="175">
        <f t="shared" si="118"/>
        <v>2264.8000000000002</v>
      </c>
      <c r="IY35" s="175">
        <f>IY15+IY16+IY17</f>
        <v>9378.4000000000015</v>
      </c>
      <c r="IZ35" s="175">
        <f t="shared" si="118"/>
        <v>9400.5</v>
      </c>
      <c r="JA35" s="175">
        <f t="shared" ref="JA35:JJ35" si="119">JA15+JA16+JA17</f>
        <v>9032.5</v>
      </c>
      <c r="JB35" s="175">
        <f t="shared" si="119"/>
        <v>9573.2000000000007</v>
      </c>
      <c r="JC35" s="175">
        <f t="shared" si="119"/>
        <v>9939.4000000000015</v>
      </c>
      <c r="JD35" s="175">
        <f t="shared" si="119"/>
        <v>10750</v>
      </c>
      <c r="JE35" s="175">
        <f t="shared" si="119"/>
        <v>10847.3</v>
      </c>
      <c r="JF35" s="175">
        <f t="shared" si="119"/>
        <v>9375.5659999999989</v>
      </c>
      <c r="JG35" s="175">
        <f t="shared" si="119"/>
        <v>5735.5</v>
      </c>
      <c r="JH35" s="175">
        <f t="shared" si="119"/>
        <v>8144.1</v>
      </c>
      <c r="JI35" s="175">
        <f t="shared" si="119"/>
        <v>9256.5</v>
      </c>
      <c r="JJ35" s="175">
        <f t="shared" si="119"/>
        <v>8287.0999999999985</v>
      </c>
      <c r="JK35" s="175">
        <v>6070.2999999999993</v>
      </c>
      <c r="JL35" s="175">
        <v>5347.2</v>
      </c>
      <c r="JM35" s="175">
        <f>JM15+JM16+JM17</f>
        <v>4765.3</v>
      </c>
      <c r="JN35" s="175">
        <f>JN15+JN16+JN17</f>
        <v>3712.0999999999995</v>
      </c>
      <c r="JO35" s="175">
        <f>JO15+JO16+JO17</f>
        <v>3734</v>
      </c>
      <c r="JP35" s="175">
        <v>3682.7</v>
      </c>
      <c r="JQ35" s="175">
        <v>2819</v>
      </c>
      <c r="JR35" s="175">
        <f>JR15+JR16+JR17</f>
        <v>2171.1</v>
      </c>
      <c r="JS35" s="175">
        <v>2361.9</v>
      </c>
      <c r="JT35" s="175">
        <f>JT15+JT16+JT17</f>
        <v>1864</v>
      </c>
      <c r="JU35" s="176">
        <f>JU15+JU16+JU17</f>
        <v>1241.0999999999999</v>
      </c>
      <c r="JV35" s="177"/>
      <c r="JW35" s="178"/>
      <c r="JX35" s="179"/>
      <c r="JY35" s="178" t="s">
        <v>91</v>
      </c>
      <c r="JZ35" s="180"/>
    </row>
    <row r="36" spans="1:286" s="103" customFormat="1" ht="35.1" customHeight="1">
      <c r="A36" s="211"/>
      <c r="B36" s="181" t="s">
        <v>86</v>
      </c>
      <c r="C36" s="182"/>
      <c r="D36" s="182"/>
      <c r="E36" s="183"/>
      <c r="F36" s="184"/>
      <c r="G36" s="185">
        <f t="shared" ref="G36" si="120">G13+G15+G16+G17</f>
        <v>12024.400000000001</v>
      </c>
      <c r="H36" s="185">
        <f t="shared" ref="H36:I36" si="121">H13+H15+H16+H17</f>
        <v>11876.8</v>
      </c>
      <c r="I36" s="185">
        <f t="shared" si="121"/>
        <v>11909.9</v>
      </c>
      <c r="J36" s="185">
        <f t="shared" ref="J36:K36" si="122">J13+J15+J16+J17</f>
        <v>12717.4</v>
      </c>
      <c r="K36" s="185">
        <f t="shared" si="122"/>
        <v>12723.699999999999</v>
      </c>
      <c r="L36" s="185">
        <f t="shared" ref="L36:M36" si="123">L13+L15+L16+L17</f>
        <v>12821.7</v>
      </c>
      <c r="M36" s="185">
        <f t="shared" si="123"/>
        <v>10927</v>
      </c>
      <c r="N36" s="185">
        <f t="shared" ref="N36:O36" si="124">N13+N15+N16+N17</f>
        <v>10837.900000000001</v>
      </c>
      <c r="O36" s="185">
        <f t="shared" si="124"/>
        <v>10885.7</v>
      </c>
      <c r="P36" s="185">
        <f t="shared" ref="P36:Q36" si="125">P13+P15+P16+P17</f>
        <v>11091.6</v>
      </c>
      <c r="Q36" s="185">
        <f t="shared" si="125"/>
        <v>10974.9</v>
      </c>
      <c r="R36" s="185">
        <f t="shared" ref="R36:AV36" si="126">R13+R15+R16+R17</f>
        <v>10980.7</v>
      </c>
      <c r="S36" s="185">
        <f t="shared" si="126"/>
        <v>10919.5</v>
      </c>
      <c r="T36" s="185">
        <f t="shared" si="126"/>
        <v>10525.3</v>
      </c>
      <c r="U36" s="185">
        <f t="shared" si="126"/>
        <v>10673.8</v>
      </c>
      <c r="V36" s="185">
        <f t="shared" si="126"/>
        <v>10763.2</v>
      </c>
      <c r="W36" s="185">
        <f t="shared" si="126"/>
        <v>10692.8</v>
      </c>
      <c r="X36" s="185">
        <f t="shared" si="126"/>
        <v>10573.400000000001</v>
      </c>
      <c r="Y36" s="185">
        <f t="shared" si="126"/>
        <v>10391.200000000001</v>
      </c>
      <c r="Z36" s="185">
        <f t="shared" si="126"/>
        <v>10132.200000000001</v>
      </c>
      <c r="AA36" s="185">
        <f t="shared" si="126"/>
        <v>10115.1</v>
      </c>
      <c r="AB36" s="185">
        <f t="shared" si="126"/>
        <v>10163</v>
      </c>
      <c r="AC36" s="185">
        <f t="shared" si="126"/>
        <v>10197.4</v>
      </c>
      <c r="AD36" s="185">
        <f t="shared" si="126"/>
        <v>10219.9</v>
      </c>
      <c r="AE36" s="185">
        <f t="shared" si="126"/>
        <v>10334.699999999999</v>
      </c>
      <c r="AF36" s="185">
        <f t="shared" si="126"/>
        <v>9913.3000000000011</v>
      </c>
      <c r="AG36" s="185">
        <f t="shared" si="126"/>
        <v>9998.2000000000007</v>
      </c>
      <c r="AH36" s="185">
        <f t="shared" si="126"/>
        <v>9645.1999999999989</v>
      </c>
      <c r="AI36" s="185">
        <f t="shared" si="126"/>
        <v>10039.800000000001</v>
      </c>
      <c r="AJ36" s="185">
        <f t="shared" si="126"/>
        <v>9714.0999999999985</v>
      </c>
      <c r="AK36" s="185">
        <f t="shared" si="126"/>
        <v>9998.7000000000007</v>
      </c>
      <c r="AL36" s="185">
        <f t="shared" si="126"/>
        <v>10073.9</v>
      </c>
      <c r="AM36" s="185">
        <f t="shared" si="126"/>
        <v>10341.099999999999</v>
      </c>
      <c r="AN36" s="185">
        <f t="shared" si="126"/>
        <v>10514.3</v>
      </c>
      <c r="AO36" s="185">
        <f t="shared" si="126"/>
        <v>10682.2</v>
      </c>
      <c r="AP36" s="185">
        <f t="shared" si="126"/>
        <v>10852.8</v>
      </c>
      <c r="AQ36" s="185">
        <f t="shared" si="126"/>
        <v>11046.9</v>
      </c>
      <c r="AR36" s="185">
        <f t="shared" si="126"/>
        <v>10454.4</v>
      </c>
      <c r="AS36" s="185">
        <f t="shared" si="126"/>
        <v>10504</v>
      </c>
      <c r="AT36" s="185">
        <f t="shared" si="126"/>
        <v>9865.9000000000015</v>
      </c>
      <c r="AU36" s="185">
        <f t="shared" si="126"/>
        <v>9869.4000000000015</v>
      </c>
      <c r="AV36" s="185">
        <f t="shared" si="126"/>
        <v>10007.099999999999</v>
      </c>
      <c r="AW36" s="185">
        <f t="shared" ref="AW36:CB36" si="127">AW13+AW15+AW16+AW17</f>
        <v>10117.099999999999</v>
      </c>
      <c r="AX36" s="185">
        <f t="shared" si="127"/>
        <v>10209.200000000001</v>
      </c>
      <c r="AY36" s="185">
        <f t="shared" si="127"/>
        <v>10047.900000000001</v>
      </c>
      <c r="AZ36" s="185">
        <f t="shared" si="127"/>
        <v>10209.400000000001</v>
      </c>
      <c r="BA36" s="185">
        <f t="shared" si="127"/>
        <v>10154</v>
      </c>
      <c r="BB36" s="185">
        <f t="shared" si="127"/>
        <v>10548.2</v>
      </c>
      <c r="BC36" s="185">
        <f t="shared" si="127"/>
        <v>11017.900000000001</v>
      </c>
      <c r="BD36" s="185">
        <f t="shared" si="127"/>
        <v>10830.3</v>
      </c>
      <c r="BE36" s="185">
        <f t="shared" si="127"/>
        <v>10429.4</v>
      </c>
      <c r="BF36" s="185">
        <f t="shared" si="127"/>
        <v>10744.1</v>
      </c>
      <c r="BG36" s="185">
        <f t="shared" si="127"/>
        <v>10742.5</v>
      </c>
      <c r="BH36" s="185">
        <f t="shared" si="127"/>
        <v>10861.5</v>
      </c>
      <c r="BI36" s="185">
        <f t="shared" si="127"/>
        <v>10968.9</v>
      </c>
      <c r="BJ36" s="185">
        <f t="shared" si="127"/>
        <v>10980.7</v>
      </c>
      <c r="BK36" s="185">
        <f t="shared" si="127"/>
        <v>11180.599999999999</v>
      </c>
      <c r="BL36" s="185">
        <f t="shared" si="127"/>
        <v>11358.9</v>
      </c>
      <c r="BM36" s="185">
        <f t="shared" si="127"/>
        <v>11618</v>
      </c>
      <c r="BN36" s="185">
        <f t="shared" si="127"/>
        <v>11744.099999999999</v>
      </c>
      <c r="BO36" s="185">
        <f t="shared" si="127"/>
        <v>11747.900000000001</v>
      </c>
      <c r="BP36" s="185">
        <f t="shared" si="127"/>
        <v>11726.279999999999</v>
      </c>
      <c r="BQ36" s="185">
        <f t="shared" si="127"/>
        <v>12354.07</v>
      </c>
      <c r="BR36" s="185">
        <f t="shared" si="127"/>
        <v>12502.8</v>
      </c>
      <c r="BS36" s="185">
        <f t="shared" si="127"/>
        <v>12715.923999999999</v>
      </c>
      <c r="BT36" s="185">
        <f t="shared" si="127"/>
        <v>12541.3</v>
      </c>
      <c r="BU36" s="185">
        <f t="shared" si="127"/>
        <v>11622.599999999999</v>
      </c>
      <c r="BV36" s="185">
        <f t="shared" si="127"/>
        <v>11540.6</v>
      </c>
      <c r="BW36" s="185">
        <f t="shared" si="127"/>
        <v>11535.2</v>
      </c>
      <c r="BX36" s="185">
        <f t="shared" si="127"/>
        <v>11378.400000000001</v>
      </c>
      <c r="BY36" s="185">
        <f t="shared" si="127"/>
        <v>11390.9</v>
      </c>
      <c r="BZ36" s="185">
        <f t="shared" si="127"/>
        <v>11225.8</v>
      </c>
      <c r="CA36" s="185">
        <f t="shared" si="127"/>
        <v>11375.3</v>
      </c>
      <c r="CB36" s="185">
        <f t="shared" si="127"/>
        <v>11393.4</v>
      </c>
      <c r="CC36" s="185">
        <f t="shared" ref="CC36:DH36" si="128">CC13+CC15+CC16+CC17</f>
        <v>11367.900000000001</v>
      </c>
      <c r="CD36" s="185">
        <f t="shared" si="128"/>
        <v>11473.8</v>
      </c>
      <c r="CE36" s="185">
        <f t="shared" si="128"/>
        <v>11685.141</v>
      </c>
      <c r="CF36" s="185">
        <f t="shared" si="128"/>
        <v>11535.400000000001</v>
      </c>
      <c r="CG36" s="185">
        <f t="shared" si="128"/>
        <v>11468</v>
      </c>
      <c r="CH36" s="185">
        <f t="shared" si="128"/>
        <v>10689.626</v>
      </c>
      <c r="CI36" s="185">
        <f t="shared" si="128"/>
        <v>10428.1</v>
      </c>
      <c r="CJ36" s="185">
        <f t="shared" si="128"/>
        <v>10259.5</v>
      </c>
      <c r="CK36" s="185">
        <f t="shared" si="128"/>
        <v>10097.5</v>
      </c>
      <c r="CL36" s="185">
        <f t="shared" si="128"/>
        <v>10103.9</v>
      </c>
      <c r="CM36" s="185">
        <f t="shared" si="128"/>
        <v>9801.1949999999997</v>
      </c>
      <c r="CN36" s="185">
        <f t="shared" si="128"/>
        <v>9927.7999999999993</v>
      </c>
      <c r="CO36" s="185">
        <f t="shared" si="128"/>
        <v>8961.5</v>
      </c>
      <c r="CP36" s="185">
        <f t="shared" si="128"/>
        <v>8929</v>
      </c>
      <c r="CQ36" s="185">
        <f t="shared" si="128"/>
        <v>8936.5</v>
      </c>
      <c r="CR36" s="185">
        <f t="shared" si="128"/>
        <v>8284.2999999999993</v>
      </c>
      <c r="CS36" s="185">
        <f t="shared" si="128"/>
        <v>8136.6</v>
      </c>
      <c r="CT36" s="185">
        <f t="shared" si="128"/>
        <v>7967.5</v>
      </c>
      <c r="CU36" s="185">
        <f t="shared" si="128"/>
        <v>8247.2000000000007</v>
      </c>
      <c r="CV36" s="185">
        <f t="shared" si="128"/>
        <v>7484</v>
      </c>
      <c r="CW36" s="185">
        <f t="shared" si="128"/>
        <v>7276.9</v>
      </c>
      <c r="CX36" s="185">
        <f t="shared" si="128"/>
        <v>6941.4</v>
      </c>
      <c r="CY36" s="185">
        <f t="shared" si="128"/>
        <v>6260.1</v>
      </c>
      <c r="CZ36" s="185">
        <f t="shared" si="128"/>
        <v>6103.9</v>
      </c>
      <c r="DA36" s="185">
        <f t="shared" si="128"/>
        <v>6594.6</v>
      </c>
      <c r="DB36" s="185">
        <f t="shared" si="128"/>
        <v>6505.7000000000007</v>
      </c>
      <c r="DC36" s="185">
        <f t="shared" si="128"/>
        <v>6387.7</v>
      </c>
      <c r="DD36" s="185">
        <f t="shared" si="128"/>
        <v>6145.6</v>
      </c>
      <c r="DE36" s="185">
        <f t="shared" si="128"/>
        <v>6128.6399999999994</v>
      </c>
      <c r="DF36" s="185">
        <f t="shared" si="128"/>
        <v>6679.4650000000001</v>
      </c>
      <c r="DG36" s="185">
        <f t="shared" si="128"/>
        <v>7429.9239999999991</v>
      </c>
      <c r="DH36" s="185">
        <f t="shared" si="128"/>
        <v>7848.8</v>
      </c>
      <c r="DI36" s="185">
        <f t="shared" ref="DI36:EN36" si="129">DI13+DI15+DI16+DI17</f>
        <v>8082</v>
      </c>
      <c r="DJ36" s="185">
        <f t="shared" si="129"/>
        <v>8393.5</v>
      </c>
      <c r="DK36" s="185">
        <f t="shared" si="129"/>
        <v>8596.2000000000007</v>
      </c>
      <c r="DL36" s="185">
        <f t="shared" si="129"/>
        <v>8850.7999999999993</v>
      </c>
      <c r="DM36" s="185">
        <f t="shared" si="129"/>
        <v>8978.9000000000015</v>
      </c>
      <c r="DN36" s="185">
        <f t="shared" si="129"/>
        <v>9097.4000000000015</v>
      </c>
      <c r="DO36" s="185">
        <f t="shared" si="129"/>
        <v>9425.6</v>
      </c>
      <c r="DP36" s="185">
        <f t="shared" si="129"/>
        <v>9372.2000000000007</v>
      </c>
      <c r="DQ36" s="185">
        <f t="shared" si="129"/>
        <v>8683.4</v>
      </c>
      <c r="DR36" s="185">
        <f t="shared" si="129"/>
        <v>8852.7999999999993</v>
      </c>
      <c r="DS36" s="185">
        <f t="shared" si="129"/>
        <v>8858.9</v>
      </c>
      <c r="DT36" s="185">
        <f t="shared" si="129"/>
        <v>9003.4</v>
      </c>
      <c r="DU36" s="185">
        <f t="shared" si="129"/>
        <v>9404.5999999999985</v>
      </c>
      <c r="DV36" s="185">
        <f t="shared" si="129"/>
        <v>9668.1</v>
      </c>
      <c r="DW36" s="185">
        <f t="shared" si="129"/>
        <v>9668</v>
      </c>
      <c r="DX36" s="185">
        <f t="shared" si="129"/>
        <v>9482.9000000000015</v>
      </c>
      <c r="DY36" s="185">
        <f t="shared" si="129"/>
        <v>8955.6</v>
      </c>
      <c r="DZ36" s="185">
        <f t="shared" si="129"/>
        <v>8872.9</v>
      </c>
      <c r="EA36" s="185">
        <f t="shared" si="129"/>
        <v>8817.9</v>
      </c>
      <c r="EB36" s="185">
        <f t="shared" si="129"/>
        <v>8629.4</v>
      </c>
      <c r="EC36" s="185">
        <f t="shared" si="129"/>
        <v>8247.5</v>
      </c>
      <c r="ED36" s="185">
        <f t="shared" si="129"/>
        <v>8407.9</v>
      </c>
      <c r="EE36" s="185">
        <f t="shared" si="129"/>
        <v>8743.2999999999993</v>
      </c>
      <c r="EF36" s="185">
        <f t="shared" si="129"/>
        <v>8758.2000000000007</v>
      </c>
      <c r="EG36" s="185">
        <f t="shared" si="129"/>
        <v>8635.7000000000007</v>
      </c>
      <c r="EH36" s="185">
        <f t="shared" si="129"/>
        <v>8603.2000000000007</v>
      </c>
      <c r="EI36" s="185">
        <f t="shared" si="129"/>
        <v>8606.5</v>
      </c>
      <c r="EJ36" s="185">
        <f t="shared" si="129"/>
        <v>8348.2999999999993</v>
      </c>
      <c r="EK36" s="185">
        <f t="shared" si="129"/>
        <v>8180.5</v>
      </c>
      <c r="EL36" s="185">
        <f t="shared" si="129"/>
        <v>8030.4</v>
      </c>
      <c r="EM36" s="185">
        <f t="shared" si="129"/>
        <v>7936.6</v>
      </c>
      <c r="EN36" s="185">
        <f t="shared" si="129"/>
        <v>7582.2999999999993</v>
      </c>
      <c r="EO36" s="185">
        <f t="shared" ref="EO36:FF36" si="130">EO13+EO15+EO16+EO17</f>
        <v>7175.2999999999993</v>
      </c>
      <c r="EP36" s="185">
        <f t="shared" si="130"/>
        <v>7071.3</v>
      </c>
      <c r="EQ36" s="185">
        <f t="shared" si="130"/>
        <v>7039.4</v>
      </c>
      <c r="ER36" s="185">
        <f t="shared" si="130"/>
        <v>6800.2</v>
      </c>
      <c r="ES36" s="185">
        <f t="shared" si="130"/>
        <v>6632.5</v>
      </c>
      <c r="ET36" s="185">
        <f t="shared" si="130"/>
        <v>6503.1</v>
      </c>
      <c r="EU36" s="185">
        <f t="shared" si="130"/>
        <v>6323.1</v>
      </c>
      <c r="EV36" s="185">
        <f t="shared" si="130"/>
        <v>6110.6</v>
      </c>
      <c r="EW36" s="185">
        <f t="shared" si="130"/>
        <v>6266</v>
      </c>
      <c r="EX36" s="185">
        <f t="shared" si="130"/>
        <v>6234</v>
      </c>
      <c r="EY36" s="185">
        <f t="shared" si="130"/>
        <v>6120.5</v>
      </c>
      <c r="EZ36" s="185">
        <f t="shared" si="130"/>
        <v>5887.4</v>
      </c>
      <c r="FA36" s="185">
        <f t="shared" si="130"/>
        <v>5465.4</v>
      </c>
      <c r="FB36" s="185">
        <f t="shared" si="130"/>
        <v>5085.5</v>
      </c>
      <c r="FC36" s="185">
        <f t="shared" si="130"/>
        <v>5000.7999999999993</v>
      </c>
      <c r="FD36" s="185">
        <f t="shared" si="130"/>
        <v>4635.6000000000004</v>
      </c>
      <c r="FE36" s="185">
        <f t="shared" si="130"/>
        <v>5731.4</v>
      </c>
      <c r="FF36" s="185">
        <f t="shared" si="130"/>
        <v>5675.4</v>
      </c>
      <c r="FG36" s="185">
        <v>5621.6</v>
      </c>
      <c r="FH36" s="185">
        <f t="shared" ref="FH36:GM36" si="131">FH13+FH15+FH16+FH17</f>
        <v>5680.7999999999993</v>
      </c>
      <c r="FI36" s="185">
        <f t="shared" si="131"/>
        <v>5678.0999999999995</v>
      </c>
      <c r="FJ36" s="185">
        <f t="shared" si="131"/>
        <v>5477.2</v>
      </c>
      <c r="FK36" s="185">
        <f t="shared" si="131"/>
        <v>5398.6</v>
      </c>
      <c r="FL36" s="185">
        <f t="shared" si="131"/>
        <v>5270.1</v>
      </c>
      <c r="FM36" s="185">
        <f t="shared" si="131"/>
        <v>5091.6000000000004</v>
      </c>
      <c r="FN36" s="185">
        <f t="shared" si="131"/>
        <v>5098.5</v>
      </c>
      <c r="FO36" s="185">
        <f t="shared" si="131"/>
        <v>5133.8999999999996</v>
      </c>
      <c r="FP36" s="185">
        <f t="shared" si="131"/>
        <v>5178.7999999999993</v>
      </c>
      <c r="FQ36" s="185">
        <f t="shared" si="131"/>
        <v>5227.3</v>
      </c>
      <c r="FR36" s="185">
        <f t="shared" si="131"/>
        <v>4967.3999999999996</v>
      </c>
      <c r="FS36" s="185">
        <f t="shared" si="131"/>
        <v>4947.6000000000004</v>
      </c>
      <c r="FT36" s="185">
        <f t="shared" si="131"/>
        <v>4922.5</v>
      </c>
      <c r="FU36" s="185">
        <f t="shared" si="131"/>
        <v>4650.8</v>
      </c>
      <c r="FV36" s="185">
        <f t="shared" si="131"/>
        <v>4604</v>
      </c>
      <c r="FW36" s="185">
        <f t="shared" si="131"/>
        <v>4536.1000000000004</v>
      </c>
      <c r="FX36" s="185">
        <f t="shared" si="131"/>
        <v>4272.3</v>
      </c>
      <c r="FY36" s="185">
        <f t="shared" si="131"/>
        <v>3985.7</v>
      </c>
      <c r="FZ36" s="185">
        <f t="shared" si="131"/>
        <v>4037.1000000000004</v>
      </c>
      <c r="GA36" s="185">
        <f t="shared" si="131"/>
        <v>3998.2999999999997</v>
      </c>
      <c r="GB36" s="185">
        <f t="shared" si="131"/>
        <v>3992.1000000000004</v>
      </c>
      <c r="GC36" s="185">
        <f t="shared" si="131"/>
        <v>3882.2999999999997</v>
      </c>
      <c r="GD36" s="185">
        <f t="shared" si="131"/>
        <v>3899.7999999999997</v>
      </c>
      <c r="GE36" s="185">
        <f t="shared" si="131"/>
        <v>3862.5999999999995</v>
      </c>
      <c r="GF36" s="185">
        <f t="shared" si="131"/>
        <v>3913.3</v>
      </c>
      <c r="GG36" s="185">
        <f t="shared" si="131"/>
        <v>4070.6</v>
      </c>
      <c r="GH36" s="185">
        <f t="shared" si="131"/>
        <v>4116.1000000000004</v>
      </c>
      <c r="GI36" s="185">
        <f t="shared" si="131"/>
        <v>4117.5</v>
      </c>
      <c r="GJ36" s="185">
        <f t="shared" si="131"/>
        <v>4098</v>
      </c>
      <c r="GK36" s="185">
        <f t="shared" si="131"/>
        <v>3803</v>
      </c>
      <c r="GL36" s="185">
        <f t="shared" si="131"/>
        <v>3769.2</v>
      </c>
      <c r="GM36" s="185">
        <f t="shared" si="131"/>
        <v>3898.1</v>
      </c>
      <c r="GN36" s="185">
        <f t="shared" ref="GN36:HS36" si="132">GN13+GN15+GN16+GN17</f>
        <v>3894.3</v>
      </c>
      <c r="GO36" s="185">
        <f t="shared" si="132"/>
        <v>3907.3</v>
      </c>
      <c r="GP36" s="185">
        <f t="shared" si="132"/>
        <v>3914.7</v>
      </c>
      <c r="GQ36" s="185">
        <f t="shared" si="132"/>
        <v>3861.2999999999997</v>
      </c>
      <c r="GR36" s="185">
        <f t="shared" si="132"/>
        <v>3857.4</v>
      </c>
      <c r="GS36" s="185">
        <f t="shared" si="132"/>
        <v>3864.62</v>
      </c>
      <c r="GT36" s="185">
        <f t="shared" si="132"/>
        <v>3827.0999999999995</v>
      </c>
      <c r="GU36" s="185">
        <f t="shared" si="132"/>
        <v>3794.1</v>
      </c>
      <c r="GV36" s="185">
        <f t="shared" si="132"/>
        <v>3715.5</v>
      </c>
      <c r="GW36" s="185">
        <f t="shared" si="132"/>
        <v>3525.7</v>
      </c>
      <c r="GX36" s="185">
        <f t="shared" si="132"/>
        <v>3480.7</v>
      </c>
      <c r="GY36" s="185">
        <f t="shared" si="132"/>
        <v>3546.7000000000003</v>
      </c>
      <c r="GZ36" s="185">
        <f t="shared" si="132"/>
        <v>3685.5999999999995</v>
      </c>
      <c r="HA36" s="185">
        <f t="shared" si="132"/>
        <v>3622.3</v>
      </c>
      <c r="HB36" s="185">
        <f t="shared" si="132"/>
        <v>3807</v>
      </c>
      <c r="HC36" s="185">
        <f t="shared" si="132"/>
        <v>3804.2000000000003</v>
      </c>
      <c r="HD36" s="185">
        <f t="shared" si="132"/>
        <v>3940.7</v>
      </c>
      <c r="HE36" s="185">
        <f t="shared" si="132"/>
        <v>3936.4</v>
      </c>
      <c r="HF36" s="185">
        <f t="shared" si="132"/>
        <v>3795.5</v>
      </c>
      <c r="HG36" s="185">
        <f t="shared" si="132"/>
        <v>3758.1000000000004</v>
      </c>
      <c r="HH36" s="185">
        <f t="shared" si="132"/>
        <v>3669.6000000000004</v>
      </c>
      <c r="HI36" s="185">
        <f t="shared" si="132"/>
        <v>3527</v>
      </c>
      <c r="HJ36" s="185">
        <f t="shared" si="132"/>
        <v>3372.3</v>
      </c>
      <c r="HK36" s="185">
        <f t="shared" si="132"/>
        <v>2966.9</v>
      </c>
      <c r="HL36" s="185">
        <f t="shared" si="132"/>
        <v>2997.9</v>
      </c>
      <c r="HM36" s="185">
        <f t="shared" si="132"/>
        <v>3003.1</v>
      </c>
      <c r="HN36" s="185">
        <f t="shared" si="132"/>
        <v>3050.3</v>
      </c>
      <c r="HO36" s="185">
        <f t="shared" si="132"/>
        <v>2919.1</v>
      </c>
      <c r="HP36" s="185">
        <f t="shared" si="132"/>
        <v>2887.2</v>
      </c>
      <c r="HQ36" s="185">
        <f t="shared" si="132"/>
        <v>2883.8</v>
      </c>
      <c r="HR36" s="185">
        <f t="shared" si="132"/>
        <v>2857.3</v>
      </c>
      <c r="HS36" s="185">
        <f t="shared" si="132"/>
        <v>2861</v>
      </c>
      <c r="HT36" s="185">
        <f t="shared" ref="HT36:IZ36" si="133">HT13+HT15+HT16+HT17</f>
        <v>2854</v>
      </c>
      <c r="HU36" s="185">
        <f t="shared" si="133"/>
        <v>2678.8</v>
      </c>
      <c r="HV36" s="185">
        <f t="shared" si="133"/>
        <v>2589.3000000000002</v>
      </c>
      <c r="HW36" s="185">
        <f t="shared" si="133"/>
        <v>2427.5</v>
      </c>
      <c r="HX36" s="185">
        <f t="shared" si="133"/>
        <v>2387.8000000000002</v>
      </c>
      <c r="HY36" s="185">
        <f t="shared" si="133"/>
        <v>2372.8000000000002</v>
      </c>
      <c r="HZ36" s="185">
        <f t="shared" si="133"/>
        <v>2316.1999999999998</v>
      </c>
      <c r="IA36" s="185">
        <f t="shared" si="133"/>
        <v>2250.6</v>
      </c>
      <c r="IB36" s="185">
        <f t="shared" si="133"/>
        <v>2222.3000000000002</v>
      </c>
      <c r="IC36" s="185">
        <f t="shared" si="133"/>
        <v>2245</v>
      </c>
      <c r="ID36" s="185">
        <f t="shared" si="133"/>
        <v>2331.1999999999998</v>
      </c>
      <c r="IE36" s="185">
        <f t="shared" si="133"/>
        <v>2294.3000000000002</v>
      </c>
      <c r="IF36" s="185">
        <f t="shared" si="133"/>
        <v>2290.5</v>
      </c>
      <c r="IG36" s="185">
        <f t="shared" si="133"/>
        <v>2298.2999999999997</v>
      </c>
      <c r="IH36" s="185">
        <f t="shared" si="133"/>
        <v>2309.4</v>
      </c>
      <c r="II36" s="185">
        <f t="shared" si="133"/>
        <v>2367.3000000000002</v>
      </c>
      <c r="IJ36" s="185">
        <f t="shared" si="133"/>
        <v>2388</v>
      </c>
      <c r="IK36" s="185">
        <f t="shared" si="133"/>
        <v>2410.1</v>
      </c>
      <c r="IL36" s="185">
        <f t="shared" si="133"/>
        <v>2430.5</v>
      </c>
      <c r="IM36" s="185">
        <f t="shared" si="133"/>
        <v>2432.1999999999998</v>
      </c>
      <c r="IN36" s="185">
        <f t="shared" si="133"/>
        <v>2482.2000000000003</v>
      </c>
      <c r="IO36" s="185">
        <f t="shared" si="133"/>
        <v>2503.1999999999998</v>
      </c>
      <c r="IP36" s="185">
        <f t="shared" si="133"/>
        <v>2517.4</v>
      </c>
      <c r="IQ36" s="185">
        <f t="shared" si="133"/>
        <v>2413.6</v>
      </c>
      <c r="IR36" s="185">
        <f t="shared" si="133"/>
        <v>2426.1999999999998</v>
      </c>
      <c r="IS36" s="185">
        <f t="shared" si="133"/>
        <v>2401.7999999999997</v>
      </c>
      <c r="IT36" s="185">
        <f t="shared" si="133"/>
        <v>2324.6</v>
      </c>
      <c r="IU36" s="185">
        <f t="shared" si="133"/>
        <v>2367.9</v>
      </c>
      <c r="IV36" s="185">
        <f t="shared" si="133"/>
        <v>2369</v>
      </c>
      <c r="IW36" s="185">
        <f t="shared" si="133"/>
        <v>2367.1999999999998</v>
      </c>
      <c r="IX36" s="185">
        <f t="shared" si="133"/>
        <v>2338.5000000000005</v>
      </c>
      <c r="IY36" s="185">
        <f t="shared" si="133"/>
        <v>12024.400000000001</v>
      </c>
      <c r="IZ36" s="185">
        <f t="shared" si="133"/>
        <v>10919.5</v>
      </c>
      <c r="JA36" s="185">
        <f t="shared" ref="JA36:JJ36" si="134">JA13+JA15+JA16+JA17</f>
        <v>10334.699999999999</v>
      </c>
      <c r="JB36" s="185">
        <f t="shared" si="134"/>
        <v>11046.9</v>
      </c>
      <c r="JC36" s="185">
        <f t="shared" si="134"/>
        <v>11017.900000000001</v>
      </c>
      <c r="JD36" s="185">
        <f t="shared" si="134"/>
        <v>11747.900000000001</v>
      </c>
      <c r="JE36" s="185">
        <f t="shared" si="134"/>
        <v>11375.3</v>
      </c>
      <c r="JF36" s="185">
        <f t="shared" si="134"/>
        <v>9801.1949999999997</v>
      </c>
      <c r="JG36" s="185">
        <f t="shared" si="134"/>
        <v>6260.1</v>
      </c>
      <c r="JH36" s="185">
        <f t="shared" si="134"/>
        <v>8596.2000000000007</v>
      </c>
      <c r="JI36" s="185">
        <f t="shared" si="134"/>
        <v>9668</v>
      </c>
      <c r="JJ36" s="185">
        <f t="shared" si="134"/>
        <v>8606.5</v>
      </c>
      <c r="JK36" s="185">
        <v>6323.1</v>
      </c>
      <c r="JL36" s="185">
        <v>5621.6</v>
      </c>
      <c r="JM36" s="185">
        <f>JM13+JM15+JM16+JM17</f>
        <v>4947.6000000000004</v>
      </c>
      <c r="JN36" s="185">
        <f>JN13+JN15+JN16+JN17</f>
        <v>3862.5999999999995</v>
      </c>
      <c r="JO36" s="185">
        <f>JO13+JO15+JO16+JO17</f>
        <v>3861.2999999999997</v>
      </c>
      <c r="JP36" s="185">
        <v>3804.2</v>
      </c>
      <c r="JQ36" s="185">
        <v>2919.1</v>
      </c>
      <c r="JR36" s="185">
        <f>JR13+JR15+JR16+JR17</f>
        <v>2250.6</v>
      </c>
      <c r="JS36" s="185">
        <v>2432.1999999999998</v>
      </c>
      <c r="JT36" s="185">
        <f>JT13+JT15+JT16+JT17</f>
        <v>1949.1</v>
      </c>
      <c r="JU36" s="186">
        <f>JU13+JU15+JU16+JU17</f>
        <v>1385.9</v>
      </c>
      <c r="JV36" s="187"/>
      <c r="JW36" s="188"/>
      <c r="JX36" s="189"/>
      <c r="JY36" s="188" t="s">
        <v>92</v>
      </c>
      <c r="JZ36" s="184"/>
    </row>
    <row r="37" spans="1:286" s="103" customFormat="1" ht="35.1" customHeight="1">
      <c r="A37" s="211"/>
      <c r="B37" s="152" t="s">
        <v>87</v>
      </c>
      <c r="C37" s="153"/>
      <c r="D37" s="153"/>
      <c r="E37" s="154"/>
      <c r="F37" s="155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  <c r="HB37" s="156"/>
      <c r="HC37" s="156"/>
      <c r="HD37" s="156"/>
      <c r="HE37" s="156"/>
      <c r="HF37" s="156"/>
      <c r="HG37" s="156"/>
      <c r="HH37" s="156"/>
      <c r="HI37" s="156"/>
      <c r="HJ37" s="156"/>
      <c r="HK37" s="156"/>
      <c r="HL37" s="156"/>
      <c r="HM37" s="156"/>
      <c r="HN37" s="156"/>
      <c r="HO37" s="156"/>
      <c r="HP37" s="156"/>
      <c r="HQ37" s="156"/>
      <c r="HR37" s="156"/>
      <c r="HS37" s="156"/>
      <c r="HT37" s="156"/>
      <c r="HU37" s="156"/>
      <c r="HV37" s="156"/>
      <c r="HW37" s="156"/>
      <c r="HX37" s="156"/>
      <c r="HY37" s="156"/>
      <c r="HZ37" s="156"/>
      <c r="IA37" s="156"/>
      <c r="IB37" s="156"/>
      <c r="IC37" s="156"/>
      <c r="ID37" s="156"/>
      <c r="IE37" s="156"/>
      <c r="IF37" s="156"/>
      <c r="IG37" s="156"/>
      <c r="IH37" s="156" t="s">
        <v>34</v>
      </c>
      <c r="II37" s="156" t="s">
        <v>34</v>
      </c>
      <c r="IJ37" s="156" t="s">
        <v>34</v>
      </c>
      <c r="IK37" s="156" t="s">
        <v>34</v>
      </c>
      <c r="IL37" s="156" t="s">
        <v>34</v>
      </c>
      <c r="IM37" s="156"/>
      <c r="IN37" s="156"/>
      <c r="IO37" s="156"/>
      <c r="IP37" s="156"/>
      <c r="IQ37" s="156"/>
      <c r="IR37" s="156"/>
      <c r="IS37" s="156"/>
      <c r="IT37" s="156"/>
      <c r="IU37" s="156"/>
      <c r="IV37" s="156"/>
      <c r="IW37" s="156"/>
      <c r="IX37" s="156" t="s">
        <v>34</v>
      </c>
      <c r="IY37" s="156"/>
      <c r="IZ37" s="156"/>
      <c r="JA37" s="156"/>
      <c r="JB37" s="156"/>
      <c r="JC37" s="156"/>
      <c r="JD37" s="156"/>
      <c r="JE37" s="156"/>
      <c r="JF37" s="156"/>
      <c r="JG37" s="156"/>
      <c r="JH37" s="156"/>
      <c r="JI37" s="156"/>
      <c r="JJ37" s="156"/>
      <c r="JK37" s="156"/>
      <c r="JL37" s="156"/>
      <c r="JM37" s="156"/>
      <c r="JN37" s="156"/>
      <c r="JO37" s="156"/>
      <c r="JP37" s="156"/>
      <c r="JQ37" s="156" t="s">
        <v>99</v>
      </c>
      <c r="JR37" s="156"/>
      <c r="JS37" s="156"/>
      <c r="JT37" s="156" t="s">
        <v>34</v>
      </c>
      <c r="JU37" s="157"/>
      <c r="JV37" s="158"/>
      <c r="JW37" s="159"/>
      <c r="JX37" s="190"/>
      <c r="JY37" s="159" t="s">
        <v>88</v>
      </c>
      <c r="JZ37" s="155"/>
    </row>
    <row r="38" spans="1:286" s="103" customFormat="1" ht="35.1" customHeight="1">
      <c r="A38" s="211"/>
      <c r="B38" s="181"/>
      <c r="C38" s="182" t="s">
        <v>89</v>
      </c>
      <c r="D38" s="182"/>
      <c r="E38" s="183"/>
      <c r="F38" s="184"/>
      <c r="G38" s="185">
        <f>G22-G30</f>
        <v>11039.7</v>
      </c>
      <c r="H38" s="185">
        <f>H22-H30</f>
        <v>10912.099999999999</v>
      </c>
      <c r="I38" s="185">
        <f>I22-I30</f>
        <v>10966.3</v>
      </c>
      <c r="J38" s="185">
        <f>J22-J30</f>
        <v>11683.399999999998</v>
      </c>
      <c r="K38" s="185">
        <f>K22-K30</f>
        <v>11830.499999999998</v>
      </c>
      <c r="L38" s="185">
        <f t="shared" ref="L38:M38" si="135">L22-L30</f>
        <v>11454.9</v>
      </c>
      <c r="M38" s="185">
        <f t="shared" si="135"/>
        <v>10025.299999999999</v>
      </c>
      <c r="N38" s="185">
        <f t="shared" ref="N38:O38" si="136">N22-N30</f>
        <v>9887.2000000000007</v>
      </c>
      <c r="O38" s="185">
        <f t="shared" si="136"/>
        <v>9877</v>
      </c>
      <c r="P38" s="185">
        <f t="shared" ref="P38:AV38" si="137">P22-P30</f>
        <v>10054.6</v>
      </c>
      <c r="Q38" s="185">
        <f t="shared" si="137"/>
        <v>10017.299999999999</v>
      </c>
      <c r="R38" s="185">
        <f t="shared" si="137"/>
        <v>9980.9000000000015</v>
      </c>
      <c r="S38" s="185">
        <f t="shared" si="137"/>
        <v>9892.9</v>
      </c>
      <c r="T38" s="185">
        <f t="shared" si="137"/>
        <v>9501.2999999999993</v>
      </c>
      <c r="U38" s="185">
        <f t="shared" si="137"/>
        <v>9691.7999999999993</v>
      </c>
      <c r="V38" s="185">
        <f t="shared" si="137"/>
        <v>9794.9000000000015</v>
      </c>
      <c r="W38" s="185">
        <f t="shared" si="137"/>
        <v>9711.2999999999993</v>
      </c>
      <c r="X38" s="185">
        <f t="shared" si="137"/>
        <v>9566.4000000000015</v>
      </c>
      <c r="Y38" s="185">
        <f t="shared" si="137"/>
        <v>9378.5</v>
      </c>
      <c r="Z38" s="185">
        <f t="shared" si="137"/>
        <v>9143</v>
      </c>
      <c r="AA38" s="185">
        <f t="shared" si="137"/>
        <v>9042.5999999999985</v>
      </c>
      <c r="AB38" s="185">
        <f t="shared" si="137"/>
        <v>9007.5999999999985</v>
      </c>
      <c r="AC38" s="185">
        <f t="shared" si="137"/>
        <v>9091.5999999999985</v>
      </c>
      <c r="AD38" s="185">
        <f t="shared" si="137"/>
        <v>9099.1999999999989</v>
      </c>
      <c r="AE38" s="185">
        <f t="shared" si="137"/>
        <v>9160.7999999999993</v>
      </c>
      <c r="AF38" s="185">
        <f t="shared" si="137"/>
        <v>8776.0000000000018</v>
      </c>
      <c r="AG38" s="185">
        <f t="shared" si="137"/>
        <v>9052.3000000000011</v>
      </c>
      <c r="AH38" s="185">
        <f t="shared" si="137"/>
        <v>8965.9</v>
      </c>
      <c r="AI38" s="185">
        <f t="shared" si="137"/>
        <v>9347.5000000000018</v>
      </c>
      <c r="AJ38" s="185">
        <f t="shared" si="137"/>
        <v>9396.7999999999993</v>
      </c>
      <c r="AK38" s="185">
        <f t="shared" si="137"/>
        <v>9642.1000000000022</v>
      </c>
      <c r="AL38" s="185">
        <f t="shared" si="137"/>
        <v>9731.2999999999993</v>
      </c>
      <c r="AM38" s="185">
        <f t="shared" si="137"/>
        <v>9960</v>
      </c>
      <c r="AN38" s="185">
        <f t="shared" si="137"/>
        <v>10152.099999999999</v>
      </c>
      <c r="AO38" s="185">
        <f t="shared" si="137"/>
        <v>10311.200000000001</v>
      </c>
      <c r="AP38" s="185">
        <f t="shared" si="137"/>
        <v>10471.099999999999</v>
      </c>
      <c r="AQ38" s="185">
        <f t="shared" si="137"/>
        <v>10617.099999999999</v>
      </c>
      <c r="AR38" s="185">
        <f t="shared" si="137"/>
        <v>10013.799999999999</v>
      </c>
      <c r="AS38" s="185">
        <f t="shared" si="137"/>
        <v>10050.200000000001</v>
      </c>
      <c r="AT38" s="185">
        <f t="shared" si="137"/>
        <v>9391.1000000000022</v>
      </c>
      <c r="AU38" s="185">
        <f t="shared" si="137"/>
        <v>9427.0000000000018</v>
      </c>
      <c r="AV38" s="185">
        <f t="shared" si="137"/>
        <v>9547.0999999999985</v>
      </c>
      <c r="AW38" s="185">
        <f t="shared" ref="AW38:CB38" si="138">AW22-AW30</f>
        <v>9631.6999999999971</v>
      </c>
      <c r="AX38" s="185">
        <f t="shared" si="138"/>
        <v>9639.4</v>
      </c>
      <c r="AY38" s="185">
        <f t="shared" si="138"/>
        <v>9539.9</v>
      </c>
      <c r="AZ38" s="185">
        <f t="shared" si="138"/>
        <v>9660.9000000000015</v>
      </c>
      <c r="BA38" s="185">
        <f t="shared" si="138"/>
        <v>9669.2999999999993</v>
      </c>
      <c r="BB38" s="185">
        <f t="shared" si="138"/>
        <v>10082.799999999999</v>
      </c>
      <c r="BC38" s="185">
        <f t="shared" si="138"/>
        <v>10502.000000000002</v>
      </c>
      <c r="BD38" s="185">
        <f t="shared" si="138"/>
        <v>10296.099999999999</v>
      </c>
      <c r="BE38" s="185">
        <f t="shared" si="138"/>
        <v>9876.0999999999985</v>
      </c>
      <c r="BF38" s="185">
        <f t="shared" si="138"/>
        <v>10189.4</v>
      </c>
      <c r="BG38" s="185">
        <f t="shared" si="138"/>
        <v>10170.5</v>
      </c>
      <c r="BH38" s="185">
        <f t="shared" si="138"/>
        <v>10227</v>
      </c>
      <c r="BI38" s="185">
        <f t="shared" si="138"/>
        <v>10306.200000000001</v>
      </c>
      <c r="BJ38" s="185">
        <f t="shared" si="138"/>
        <v>10439.500000000002</v>
      </c>
      <c r="BK38" s="185">
        <f t="shared" si="138"/>
        <v>10630.199999999999</v>
      </c>
      <c r="BL38" s="185">
        <f t="shared" si="138"/>
        <v>10836.199999999999</v>
      </c>
      <c r="BM38" s="185">
        <f t="shared" si="138"/>
        <v>11051</v>
      </c>
      <c r="BN38" s="185">
        <f t="shared" si="138"/>
        <v>11103.799999999997</v>
      </c>
      <c r="BO38" s="185">
        <f t="shared" si="138"/>
        <v>11122.500000000002</v>
      </c>
      <c r="BP38" s="185">
        <f t="shared" si="138"/>
        <v>10987.9</v>
      </c>
      <c r="BQ38" s="185">
        <f t="shared" si="138"/>
        <v>11654.644999999999</v>
      </c>
      <c r="BR38" s="185">
        <f t="shared" si="138"/>
        <v>11804.534</v>
      </c>
      <c r="BS38" s="185">
        <f t="shared" si="138"/>
        <v>11884.534999999998</v>
      </c>
      <c r="BT38" s="185">
        <f t="shared" si="138"/>
        <v>11622.699999999999</v>
      </c>
      <c r="BU38" s="185">
        <f t="shared" si="138"/>
        <v>10572.8</v>
      </c>
      <c r="BV38" s="185">
        <f t="shared" si="138"/>
        <v>10627.1</v>
      </c>
      <c r="BW38" s="185">
        <f t="shared" si="138"/>
        <v>10620.2</v>
      </c>
      <c r="BX38" s="185">
        <f t="shared" si="138"/>
        <v>10530</v>
      </c>
      <c r="BY38" s="185">
        <f t="shared" si="138"/>
        <v>10413.099999999999</v>
      </c>
      <c r="BZ38" s="185">
        <f t="shared" si="138"/>
        <v>10303.199999999999</v>
      </c>
      <c r="CA38" s="185">
        <f t="shared" si="138"/>
        <v>10402.199999999997</v>
      </c>
      <c r="CB38" s="185">
        <f t="shared" si="138"/>
        <v>10408.199999999999</v>
      </c>
      <c r="CC38" s="185">
        <f t="shared" ref="CC38:DH38" si="139">CC22-CC30</f>
        <v>10423.002</v>
      </c>
      <c r="CD38" s="185">
        <f t="shared" si="139"/>
        <v>10403.302</v>
      </c>
      <c r="CE38" s="185">
        <f t="shared" si="139"/>
        <v>10483.084499999999</v>
      </c>
      <c r="CF38" s="185">
        <f t="shared" si="139"/>
        <v>10439.900000000001</v>
      </c>
      <c r="CG38" s="185">
        <f t="shared" si="139"/>
        <v>10398.899999999998</v>
      </c>
      <c r="CH38" s="185">
        <f t="shared" si="139"/>
        <v>9643.6529999999984</v>
      </c>
      <c r="CI38" s="185">
        <f t="shared" si="139"/>
        <v>9388.7999999999993</v>
      </c>
      <c r="CJ38" s="185">
        <f t="shared" si="139"/>
        <v>9135.6999999999989</v>
      </c>
      <c r="CK38" s="185">
        <f t="shared" si="139"/>
        <v>8956.9</v>
      </c>
      <c r="CL38" s="185">
        <f t="shared" si="139"/>
        <v>8945.393</v>
      </c>
      <c r="CM38" s="185">
        <f t="shared" si="139"/>
        <v>8632.521999999999</v>
      </c>
      <c r="CN38" s="185">
        <f t="shared" si="139"/>
        <v>8653.6999999999971</v>
      </c>
      <c r="CO38" s="185">
        <f t="shared" si="139"/>
        <v>7790.6999999999989</v>
      </c>
      <c r="CP38" s="185">
        <f t="shared" si="139"/>
        <v>7755.1999999999989</v>
      </c>
      <c r="CQ38" s="185">
        <f t="shared" si="139"/>
        <v>7751.7</v>
      </c>
      <c r="CR38" s="185">
        <f t="shared" si="139"/>
        <v>7060.7999999999993</v>
      </c>
      <c r="CS38" s="185">
        <f t="shared" si="139"/>
        <v>6801.3</v>
      </c>
      <c r="CT38" s="185">
        <f t="shared" si="139"/>
        <v>6659.4</v>
      </c>
      <c r="CU38" s="185">
        <f t="shared" si="139"/>
        <v>6905.5</v>
      </c>
      <c r="CV38" s="185">
        <f t="shared" si="139"/>
        <v>6185.2</v>
      </c>
      <c r="CW38" s="185">
        <f t="shared" si="139"/>
        <v>6017.6999999999989</v>
      </c>
      <c r="CX38" s="185">
        <f t="shared" si="139"/>
        <v>5489.5999999999995</v>
      </c>
      <c r="CY38" s="185">
        <f t="shared" si="139"/>
        <v>5572.6</v>
      </c>
      <c r="CZ38" s="185">
        <f t="shared" si="139"/>
        <v>5357.4</v>
      </c>
      <c r="DA38" s="185">
        <f t="shared" si="139"/>
        <v>5957.8</v>
      </c>
      <c r="DB38" s="185">
        <f t="shared" si="139"/>
        <v>6079.89</v>
      </c>
      <c r="DC38" s="185">
        <f t="shared" si="139"/>
        <v>6053</v>
      </c>
      <c r="DD38" s="185">
        <f t="shared" si="139"/>
        <v>5856.3300000000008</v>
      </c>
      <c r="DE38" s="185">
        <f t="shared" si="139"/>
        <v>5899.7199999999993</v>
      </c>
      <c r="DF38" s="185">
        <f t="shared" si="139"/>
        <v>6515.2139999999999</v>
      </c>
      <c r="DG38" s="185">
        <f t="shared" si="139"/>
        <v>7302.2629999999981</v>
      </c>
      <c r="DH38" s="185">
        <f t="shared" si="139"/>
        <v>7655.7</v>
      </c>
      <c r="DI38" s="185">
        <f t="shared" ref="DI38:EN38" si="140">DI22-DI30</f>
        <v>7876.0999999999985</v>
      </c>
      <c r="DJ38" s="185">
        <f t="shared" si="140"/>
        <v>8151.5999999999985</v>
      </c>
      <c r="DK38" s="185">
        <f t="shared" si="140"/>
        <v>8318.1</v>
      </c>
      <c r="DL38" s="185">
        <f t="shared" si="140"/>
        <v>8594.0999999999985</v>
      </c>
      <c r="DM38" s="185">
        <f t="shared" si="140"/>
        <v>8657.0000000000018</v>
      </c>
      <c r="DN38" s="185">
        <f t="shared" si="140"/>
        <v>8813.3000000000011</v>
      </c>
      <c r="DO38" s="185">
        <f t="shared" si="140"/>
        <v>9033.3000000000011</v>
      </c>
      <c r="DP38" s="185">
        <f t="shared" si="140"/>
        <v>8630.7000000000007</v>
      </c>
      <c r="DQ38" s="185">
        <f t="shared" si="140"/>
        <v>7932.7</v>
      </c>
      <c r="DR38" s="185">
        <f t="shared" si="140"/>
        <v>8039.8999999999987</v>
      </c>
      <c r="DS38" s="185">
        <f t="shared" si="140"/>
        <v>7770.5</v>
      </c>
      <c r="DT38" s="185">
        <f t="shared" si="140"/>
        <v>7939.3</v>
      </c>
      <c r="DU38" s="185">
        <f t="shared" si="140"/>
        <v>8292.1999999999989</v>
      </c>
      <c r="DV38" s="185">
        <f t="shared" si="140"/>
        <v>8733</v>
      </c>
      <c r="DW38" s="185">
        <f t="shared" si="140"/>
        <v>8722.3000000000011</v>
      </c>
      <c r="DX38" s="185">
        <f t="shared" si="140"/>
        <v>8615.5000000000018</v>
      </c>
      <c r="DY38" s="185">
        <f t="shared" si="140"/>
        <v>8036.9999999999991</v>
      </c>
      <c r="DZ38" s="185">
        <f t="shared" si="140"/>
        <v>7973.4999999999982</v>
      </c>
      <c r="EA38" s="185">
        <f t="shared" si="140"/>
        <v>7877.1999999999989</v>
      </c>
      <c r="EB38" s="185">
        <f t="shared" si="140"/>
        <v>7717.8999999999987</v>
      </c>
      <c r="EC38" s="185">
        <f t="shared" si="140"/>
        <v>7726.7999999999993</v>
      </c>
      <c r="ED38" s="185">
        <f t="shared" si="140"/>
        <v>7879.1999999999989</v>
      </c>
      <c r="EE38" s="185">
        <f t="shared" si="140"/>
        <v>8205.3999999999978</v>
      </c>
      <c r="EF38" s="185">
        <f t="shared" si="140"/>
        <v>8282</v>
      </c>
      <c r="EG38" s="185">
        <f t="shared" si="140"/>
        <v>8051.5000000000009</v>
      </c>
      <c r="EH38" s="185">
        <f t="shared" si="140"/>
        <v>7989.5999999999995</v>
      </c>
      <c r="EI38" s="185">
        <f t="shared" si="140"/>
        <v>7943.3999999999987</v>
      </c>
      <c r="EJ38" s="185">
        <f t="shared" si="140"/>
        <v>7685.7999999999993</v>
      </c>
      <c r="EK38" s="185">
        <f t="shared" si="140"/>
        <v>7525.1</v>
      </c>
      <c r="EL38" s="185">
        <f t="shared" si="140"/>
        <v>7401.1</v>
      </c>
      <c r="EM38" s="185">
        <f t="shared" si="140"/>
        <v>7322.4000000000005</v>
      </c>
      <c r="EN38" s="185">
        <f t="shared" si="140"/>
        <v>7078.4</v>
      </c>
      <c r="EO38" s="185">
        <f t="shared" ref="EO38:FF38" si="141">EO22-EO30</f>
        <v>6727.9999999999982</v>
      </c>
      <c r="EP38" s="185">
        <f t="shared" si="141"/>
        <v>6723.7999999999993</v>
      </c>
      <c r="EQ38" s="185">
        <f t="shared" si="141"/>
        <v>6567.8999999999987</v>
      </c>
      <c r="ER38" s="185">
        <f t="shared" si="141"/>
        <v>6302.6999999999989</v>
      </c>
      <c r="ES38" s="185">
        <f t="shared" si="141"/>
        <v>6116.4</v>
      </c>
      <c r="ET38" s="185">
        <f t="shared" si="141"/>
        <v>5993.4</v>
      </c>
      <c r="EU38" s="185">
        <f t="shared" si="141"/>
        <v>5682.2</v>
      </c>
      <c r="EV38" s="185">
        <f t="shared" si="141"/>
        <v>5356.2000000000007</v>
      </c>
      <c r="EW38" s="185">
        <f t="shared" si="141"/>
        <v>5494.1</v>
      </c>
      <c r="EX38" s="185">
        <f t="shared" si="141"/>
        <v>5703.8</v>
      </c>
      <c r="EY38" s="185">
        <f t="shared" si="141"/>
        <v>5509.3</v>
      </c>
      <c r="EZ38" s="185">
        <f t="shared" si="141"/>
        <v>5295.4</v>
      </c>
      <c r="FA38" s="185">
        <f t="shared" si="141"/>
        <v>4945.5</v>
      </c>
      <c r="FB38" s="185">
        <f t="shared" si="141"/>
        <v>4651.7999999999993</v>
      </c>
      <c r="FC38" s="185">
        <f t="shared" si="141"/>
        <v>4414.6999999999989</v>
      </c>
      <c r="FD38" s="185">
        <f t="shared" si="141"/>
        <v>4369.1000000000004</v>
      </c>
      <c r="FE38" s="185">
        <f t="shared" si="141"/>
        <v>5040.4999999999991</v>
      </c>
      <c r="FF38" s="185">
        <f t="shared" si="141"/>
        <v>5065.0999999999995</v>
      </c>
      <c r="FG38" s="185">
        <v>5072</v>
      </c>
      <c r="FH38" s="185">
        <f t="shared" ref="FH38:GM38" si="142">FH22-FH30</f>
        <v>5078.0999999999985</v>
      </c>
      <c r="FI38" s="185">
        <f t="shared" si="142"/>
        <v>5052.6999999999989</v>
      </c>
      <c r="FJ38" s="185">
        <f t="shared" si="142"/>
        <v>4917.7</v>
      </c>
      <c r="FK38" s="185">
        <f t="shared" si="142"/>
        <v>4843.7</v>
      </c>
      <c r="FL38" s="185">
        <f t="shared" si="142"/>
        <v>4711</v>
      </c>
      <c r="FM38" s="185">
        <f t="shared" si="142"/>
        <v>4576.3</v>
      </c>
      <c r="FN38" s="185">
        <f t="shared" si="142"/>
        <v>4623.3999999999996</v>
      </c>
      <c r="FO38" s="185">
        <f t="shared" si="142"/>
        <v>4669.9999999999991</v>
      </c>
      <c r="FP38" s="185">
        <f t="shared" si="142"/>
        <v>4746.5999999999985</v>
      </c>
      <c r="FQ38" s="185">
        <f t="shared" si="142"/>
        <v>4765.2</v>
      </c>
      <c r="FR38" s="185">
        <f t="shared" si="142"/>
        <v>4579.0999999999985</v>
      </c>
      <c r="FS38" s="185">
        <f t="shared" si="142"/>
        <v>4779</v>
      </c>
      <c r="FT38" s="185">
        <f t="shared" si="142"/>
        <v>4492.5</v>
      </c>
      <c r="FU38" s="185">
        <f t="shared" si="142"/>
        <v>4460.7999999999993</v>
      </c>
      <c r="FV38" s="185">
        <f t="shared" si="142"/>
        <v>4523.0999999999995</v>
      </c>
      <c r="FW38" s="185">
        <f t="shared" si="142"/>
        <v>4475.0999999999995</v>
      </c>
      <c r="FX38" s="185">
        <f t="shared" si="142"/>
        <v>4299.0999999999995</v>
      </c>
      <c r="FY38" s="185">
        <f t="shared" si="142"/>
        <v>4242.7999999999993</v>
      </c>
      <c r="FZ38" s="185">
        <f t="shared" si="142"/>
        <v>4313</v>
      </c>
      <c r="GA38" s="185">
        <f t="shared" si="142"/>
        <v>4256.5</v>
      </c>
      <c r="GB38" s="185">
        <f t="shared" si="142"/>
        <v>4234.8</v>
      </c>
      <c r="GC38" s="185">
        <f t="shared" si="142"/>
        <v>4091.3999999999996</v>
      </c>
      <c r="GD38" s="185">
        <f t="shared" si="142"/>
        <v>4131.7</v>
      </c>
      <c r="GE38" s="185">
        <f t="shared" si="142"/>
        <v>4082.7999999999988</v>
      </c>
      <c r="GF38" s="185">
        <f t="shared" si="142"/>
        <v>4132</v>
      </c>
      <c r="GG38" s="185">
        <f t="shared" si="142"/>
        <v>4247.8999999999996</v>
      </c>
      <c r="GH38" s="185">
        <f t="shared" si="142"/>
        <v>4324.0999999999995</v>
      </c>
      <c r="GI38" s="185">
        <f t="shared" si="142"/>
        <v>4313.7999999999993</v>
      </c>
      <c r="GJ38" s="185">
        <f t="shared" si="142"/>
        <v>4308.8999999999996</v>
      </c>
      <c r="GK38" s="185">
        <f t="shared" si="142"/>
        <v>4064.3999999999996</v>
      </c>
      <c r="GL38" s="185">
        <f t="shared" si="142"/>
        <v>3956.5999999999995</v>
      </c>
      <c r="GM38" s="185">
        <f t="shared" si="142"/>
        <v>4085.7999999999997</v>
      </c>
      <c r="GN38" s="185">
        <f t="shared" ref="GN38:HS38" si="143">GN22-GN30</f>
        <v>4067.7000000000003</v>
      </c>
      <c r="GO38" s="185">
        <f t="shared" si="143"/>
        <v>4084.8999999999996</v>
      </c>
      <c r="GP38" s="185">
        <f t="shared" si="143"/>
        <v>4075.2999999999993</v>
      </c>
      <c r="GQ38" s="185">
        <f t="shared" si="143"/>
        <v>4059.2999999999993</v>
      </c>
      <c r="GR38" s="185">
        <f t="shared" si="143"/>
        <v>4084.7999999999997</v>
      </c>
      <c r="GS38" s="185">
        <f t="shared" si="143"/>
        <v>4101.0199999999995</v>
      </c>
      <c r="GT38" s="185">
        <f t="shared" si="143"/>
        <v>4079.8999999999987</v>
      </c>
      <c r="GU38" s="185">
        <f t="shared" si="143"/>
        <v>4048.9999999999995</v>
      </c>
      <c r="GV38" s="185">
        <f t="shared" si="143"/>
        <v>3961.3999999999992</v>
      </c>
      <c r="GW38" s="185">
        <f t="shared" si="143"/>
        <v>3790.599999999999</v>
      </c>
      <c r="GX38" s="185">
        <f t="shared" si="143"/>
        <v>3755.3999999999992</v>
      </c>
      <c r="GY38" s="185">
        <f t="shared" si="143"/>
        <v>3847.9</v>
      </c>
      <c r="GZ38" s="185">
        <f t="shared" si="143"/>
        <v>3972.0999999999985</v>
      </c>
      <c r="HA38" s="185">
        <f t="shared" si="143"/>
        <v>3876.3999999999996</v>
      </c>
      <c r="HB38" s="185">
        <f t="shared" si="143"/>
        <v>4040.7999999999993</v>
      </c>
      <c r="HC38" s="185">
        <f t="shared" si="143"/>
        <v>4005.7000000000007</v>
      </c>
      <c r="HD38" s="185">
        <f t="shared" si="143"/>
        <v>3987.7999999999997</v>
      </c>
      <c r="HE38" s="185">
        <f t="shared" si="143"/>
        <v>3981.9000000000005</v>
      </c>
      <c r="HF38" s="185">
        <f t="shared" si="143"/>
        <v>3853.6</v>
      </c>
      <c r="HG38" s="185">
        <f t="shared" si="143"/>
        <v>3818.7999999999997</v>
      </c>
      <c r="HH38" s="185">
        <f t="shared" si="143"/>
        <v>3732.8</v>
      </c>
      <c r="HI38" s="185">
        <f t="shared" si="143"/>
        <v>3567.7999999999997</v>
      </c>
      <c r="HJ38" s="185">
        <f t="shared" si="143"/>
        <v>3411.4</v>
      </c>
      <c r="HK38" s="185">
        <f t="shared" si="143"/>
        <v>3003.0000000000005</v>
      </c>
      <c r="HL38" s="185">
        <f t="shared" si="143"/>
        <v>3022.5000000000005</v>
      </c>
      <c r="HM38" s="185">
        <f t="shared" si="143"/>
        <v>3001.7000000000003</v>
      </c>
      <c r="HN38" s="185">
        <f t="shared" si="143"/>
        <v>2952.1000000000004</v>
      </c>
      <c r="HO38" s="185">
        <f t="shared" si="143"/>
        <v>2953.8</v>
      </c>
      <c r="HP38" s="185">
        <f t="shared" si="143"/>
        <v>2934</v>
      </c>
      <c r="HQ38" s="185">
        <f t="shared" si="143"/>
        <v>2941.4000000000005</v>
      </c>
      <c r="HR38" s="185">
        <f t="shared" si="143"/>
        <v>2918.9000000000005</v>
      </c>
      <c r="HS38" s="185">
        <f t="shared" si="143"/>
        <v>2901.6000000000004</v>
      </c>
      <c r="HT38" s="185">
        <f t="shared" ref="HT38:IZ38" si="144">HT22-HT30</f>
        <v>2901.5</v>
      </c>
      <c r="HU38" s="185">
        <f t="shared" si="144"/>
        <v>2742.7000000000003</v>
      </c>
      <c r="HV38" s="185">
        <f t="shared" si="144"/>
        <v>2659.4000000000005</v>
      </c>
      <c r="HW38" s="185">
        <f t="shared" si="144"/>
        <v>2504.4</v>
      </c>
      <c r="HX38" s="185">
        <f t="shared" si="144"/>
        <v>2461.1000000000004</v>
      </c>
      <c r="HY38" s="185">
        <f t="shared" si="144"/>
        <v>2377.4000000000005</v>
      </c>
      <c r="HZ38" s="185">
        <f t="shared" si="144"/>
        <v>2307.6999999999998</v>
      </c>
      <c r="IA38" s="185">
        <f t="shared" si="144"/>
        <v>2280.3999999999996</v>
      </c>
      <c r="IB38" s="185">
        <f t="shared" si="144"/>
        <v>2278.9</v>
      </c>
      <c r="IC38" s="185">
        <f t="shared" si="144"/>
        <v>2287.6</v>
      </c>
      <c r="ID38" s="185">
        <f t="shared" si="144"/>
        <v>2311.2999999999997</v>
      </c>
      <c r="IE38" s="185">
        <f t="shared" si="144"/>
        <v>2276.1</v>
      </c>
      <c r="IF38" s="185">
        <f t="shared" si="144"/>
        <v>2280.1999999999998</v>
      </c>
      <c r="IG38" s="185">
        <f t="shared" si="144"/>
        <v>2257.4999999999995</v>
      </c>
      <c r="IH38" s="185">
        <f t="shared" si="144"/>
        <v>2288.9</v>
      </c>
      <c r="II38" s="185">
        <f t="shared" si="144"/>
        <v>2311.3999999999996</v>
      </c>
      <c r="IJ38" s="185">
        <f t="shared" si="144"/>
        <v>2366.6</v>
      </c>
      <c r="IK38" s="185">
        <f t="shared" si="144"/>
        <v>2403.7999999999997</v>
      </c>
      <c r="IL38" s="185">
        <f t="shared" si="144"/>
        <v>2450.5</v>
      </c>
      <c r="IM38" s="185">
        <f t="shared" si="144"/>
        <v>2406.6</v>
      </c>
      <c r="IN38" s="185">
        <f t="shared" si="144"/>
        <v>2462.9000000000005</v>
      </c>
      <c r="IO38" s="185">
        <f t="shared" si="144"/>
        <v>2524.6999999999994</v>
      </c>
      <c r="IP38" s="185">
        <f t="shared" si="144"/>
        <v>2563.8000000000002</v>
      </c>
      <c r="IQ38" s="185">
        <f t="shared" si="144"/>
        <v>2390.7999999999997</v>
      </c>
      <c r="IR38" s="185">
        <f t="shared" si="144"/>
        <v>2304.6999999999998</v>
      </c>
      <c r="IS38" s="185">
        <f t="shared" si="144"/>
        <v>2312.5</v>
      </c>
      <c r="IT38" s="185">
        <f t="shared" si="144"/>
        <v>2218.5</v>
      </c>
      <c r="IU38" s="185">
        <f t="shared" si="144"/>
        <v>2286.1999999999998</v>
      </c>
      <c r="IV38" s="185">
        <f t="shared" si="144"/>
        <v>2210.5</v>
      </c>
      <c r="IW38" s="185">
        <f t="shared" si="144"/>
        <v>2166.1999999999998</v>
      </c>
      <c r="IX38" s="185">
        <f t="shared" si="144"/>
        <v>2181.6000000000004</v>
      </c>
      <c r="IY38" s="185">
        <f>IY22-IY30</f>
        <v>11039.7</v>
      </c>
      <c r="IZ38" s="185">
        <f t="shared" si="144"/>
        <v>9892.9</v>
      </c>
      <c r="JA38" s="185">
        <f t="shared" ref="JA38:JJ38" si="145">JA22-JA30</f>
        <v>9160.7999999999993</v>
      </c>
      <c r="JB38" s="185">
        <f t="shared" si="145"/>
        <v>10617.099999999999</v>
      </c>
      <c r="JC38" s="185">
        <f t="shared" si="145"/>
        <v>10502.000000000002</v>
      </c>
      <c r="JD38" s="185">
        <f t="shared" si="145"/>
        <v>11122.500000000002</v>
      </c>
      <c r="JE38" s="185">
        <f t="shared" si="145"/>
        <v>10402.199999999997</v>
      </c>
      <c r="JF38" s="185">
        <f t="shared" si="145"/>
        <v>8632.521999999999</v>
      </c>
      <c r="JG38" s="185">
        <f t="shared" si="145"/>
        <v>5572.6</v>
      </c>
      <c r="JH38" s="185">
        <f t="shared" si="145"/>
        <v>8318.1</v>
      </c>
      <c r="JI38" s="185">
        <f t="shared" si="145"/>
        <v>8722.3000000000011</v>
      </c>
      <c r="JJ38" s="185">
        <f t="shared" si="145"/>
        <v>7943.3999999999987</v>
      </c>
      <c r="JK38" s="185">
        <v>5682.2</v>
      </c>
      <c r="JL38" s="185">
        <v>5072</v>
      </c>
      <c r="JM38" s="185">
        <f>JM22-JM30</f>
        <v>4779</v>
      </c>
      <c r="JN38" s="185">
        <f>JN22-JN30</f>
        <v>4082.7999999999988</v>
      </c>
      <c r="JO38" s="185">
        <f>JO22-JO30</f>
        <v>4059.2999999999993</v>
      </c>
      <c r="JP38" s="185">
        <v>4005.7</v>
      </c>
      <c r="JQ38" s="185">
        <v>2953.8</v>
      </c>
      <c r="JR38" s="185">
        <f>JR22-JR30</f>
        <v>2280.3999999999996</v>
      </c>
      <c r="JS38" s="185">
        <v>2406.6</v>
      </c>
      <c r="JT38" s="185">
        <f>JT22-JT30</f>
        <v>2161.4</v>
      </c>
      <c r="JU38" s="186">
        <f>JU22-JU30</f>
        <v>1681.7</v>
      </c>
      <c r="JV38" s="187"/>
      <c r="JW38" s="188"/>
      <c r="JX38" s="189"/>
      <c r="JY38" s="191" t="s">
        <v>95</v>
      </c>
      <c r="JZ38" s="184"/>
    </row>
    <row r="39" spans="1:286" s="16" customFormat="1" ht="35.1" customHeight="1">
      <c r="B39" s="34"/>
      <c r="C39" s="33" t="s">
        <v>90</v>
      </c>
      <c r="D39" s="36"/>
      <c r="E39" s="35"/>
      <c r="JT39" s="35"/>
      <c r="JU39" s="35"/>
      <c r="JV39" s="17"/>
      <c r="JW39" s="36"/>
      <c r="JX39" s="17"/>
      <c r="JY39" s="17" t="s">
        <v>93</v>
      </c>
    </row>
    <row r="40" spans="1:286" ht="35.1" customHeight="1">
      <c r="C40" s="36"/>
      <c r="CU40" s="31"/>
      <c r="JY40" s="206"/>
    </row>
    <row r="41" spans="1:286">
      <c r="C41" s="36"/>
      <c r="CT41" s="31"/>
      <c r="JA41" s="212"/>
      <c r="JB41" s="212"/>
      <c r="JC41" s="212"/>
      <c r="JD41" s="212"/>
      <c r="JE41" s="212"/>
      <c r="JF41" s="212"/>
      <c r="JG41" s="212"/>
      <c r="JH41" s="212"/>
      <c r="JI41" s="212"/>
      <c r="JJ41" s="212"/>
      <c r="JK41" s="212"/>
      <c r="JL41" s="212"/>
      <c r="JM41" s="212"/>
      <c r="JN41" s="212"/>
      <c r="JO41" s="212"/>
      <c r="JP41" s="212"/>
      <c r="JQ41" s="212"/>
      <c r="JR41" s="212"/>
      <c r="JS41" s="212"/>
      <c r="JT41" s="212"/>
      <c r="JU41" s="212"/>
      <c r="JV41" s="212"/>
      <c r="JW41" s="212"/>
      <c r="JX41" s="212"/>
      <c r="JY41" s="212"/>
    </row>
    <row r="42" spans="1:286"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CM42" s="31"/>
      <c r="GN42" s="31"/>
    </row>
    <row r="43" spans="1:286">
      <c r="CM43" s="31"/>
    </row>
    <row r="44" spans="1:286"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286"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286"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AY46" s="37"/>
    </row>
    <row r="47" spans="1:286"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AY47" s="37"/>
    </row>
    <row r="48" spans="1:286"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AY48" s="37"/>
    </row>
    <row r="49" spans="6:92"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AY49" s="37"/>
    </row>
    <row r="50" spans="6:92"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AY50" s="37"/>
    </row>
    <row r="51" spans="6:92"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6:92"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6:92"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6:92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6:92"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6:92"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8" spans="6:92"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63" spans="6:92">
      <c r="CM63" s="2">
        <f>428+45+22</f>
        <v>495</v>
      </c>
      <c r="CN63" s="2">
        <f>470+50+25</f>
        <v>545</v>
      </c>
    </row>
  </sheetData>
  <mergeCells count="47">
    <mergeCell ref="B6:F9"/>
    <mergeCell ref="AQ6:BB6"/>
    <mergeCell ref="AE6:AP6"/>
    <mergeCell ref="S6:U6"/>
    <mergeCell ref="G6:O6"/>
    <mergeCell ref="JV6:JZ9"/>
    <mergeCell ref="JJ6:JJ9"/>
    <mergeCell ref="JN6:JN9"/>
    <mergeCell ref="JB6:JB9"/>
    <mergeCell ref="FG6:FR6"/>
    <mergeCell ref="JA6:JA9"/>
    <mergeCell ref="FS6:GD6"/>
    <mergeCell ref="JF6:JF9"/>
    <mergeCell ref="GE6:GP6"/>
    <mergeCell ref="HC6:HN6"/>
    <mergeCell ref="GQ6:HB6"/>
    <mergeCell ref="JD6:JD9"/>
    <mergeCell ref="JU6:JU9"/>
    <mergeCell ref="JS6:JS9"/>
    <mergeCell ref="JK6:JK9"/>
    <mergeCell ref="JR6:JR9"/>
    <mergeCell ref="JT6:JT9"/>
    <mergeCell ref="JO6:JO9"/>
    <mergeCell ref="JP6:JP9"/>
    <mergeCell ref="JQ6:JQ9"/>
    <mergeCell ref="IM6:IX6"/>
    <mergeCell ref="JI6:JI9"/>
    <mergeCell ref="JM6:JM9"/>
    <mergeCell ref="JH6:JH9"/>
    <mergeCell ref="IZ6:IZ9"/>
    <mergeCell ref="IY6:IY9"/>
    <mergeCell ref="JA41:JY41"/>
    <mergeCell ref="BO6:BZ6"/>
    <mergeCell ref="BC6:BN6"/>
    <mergeCell ref="CY6:DJ6"/>
    <mergeCell ref="DK6:DV6"/>
    <mergeCell ref="CA6:CL6"/>
    <mergeCell ref="CM6:CX6"/>
    <mergeCell ref="IA6:IL6"/>
    <mergeCell ref="JC6:JC9"/>
    <mergeCell ref="JL6:JL9"/>
    <mergeCell ref="DW6:EH6"/>
    <mergeCell ref="JG6:JG9"/>
    <mergeCell ref="JE6:JE9"/>
    <mergeCell ref="EU6:FF6"/>
    <mergeCell ref="EI6:ET6"/>
    <mergeCell ref="HO6:HZ6"/>
  </mergeCells>
  <phoneticPr fontId="0" type="noConversion"/>
  <printOptions horizontalCentered="1"/>
  <pageMargins left="0.27559055118110198" right="0.27559055118110198" top="0.55118110236220497" bottom="0.47244094488188998" header="0.511811023622047" footer="0.511811023622047"/>
  <pageSetup paperSize="9" scale="31" orientation="portrait" r:id="rId1"/>
  <headerFooter alignWithMargins="0">
    <oddFooter>&amp;C&amp;"Tms Rmn,Bold"&amp;18 -18-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CBJ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Statistics1</dc:creator>
  <cp:lastModifiedBy>SaifAldeen A. Altalafha</cp:lastModifiedBy>
  <cp:lastPrinted>2021-01-10T13:10:47Z</cp:lastPrinted>
  <dcterms:created xsi:type="dcterms:W3CDTF">2001-09-26T11:55:52Z</dcterms:created>
  <dcterms:modified xsi:type="dcterms:W3CDTF">2021-01-13T09:43:09Z</dcterms:modified>
</cp:coreProperties>
</file>