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mc:AlternateContent xmlns:mc="http://schemas.openxmlformats.org/markup-compatibility/2006">
    <mc:Choice Requires="x15">
      <x15ac:absPath xmlns:x15ac="http://schemas.microsoft.com/office/spreadsheetml/2010/11/ac" url="\\pc-43044\Shard Folder Statistics\ststistics data\NSDP_2010\SDDS DOCUMENTS\2025\3-25\"/>
    </mc:Choice>
  </mc:AlternateContent>
  <xr:revisionPtr revIDLastSave="0" documentId="8_{D3CDABF4-D932-4EBB-A007-7BF262083CEF}" xr6:coauthVersionLast="36" xr6:coauthVersionMax="36" xr10:uidLastSave="{00000000-0000-0000-0000-000000000000}"/>
  <bookViews>
    <workbookView xWindow="-105" yWindow="-105" windowWidth="15465" windowHeight="7425" xr2:uid="{00000000-000D-0000-FFFF-FFFF00000000}"/>
  </bookViews>
  <sheets>
    <sheet name="latest " sheetId="1" r:id="rId1"/>
    <sheet name="Previous" sheetId="2" r:id="rId2"/>
  </sheets>
  <definedNames>
    <definedName name="_xlnm.Print_Area" localSheetId="0">'latest '!$A$1:$C$40,'latest '!$A$42:$F$67,'latest '!$A$70:$E$130,'latest '!$A$132:$D$176</definedName>
  </definedNames>
  <calcPr calcId="191029"/>
</workbook>
</file>

<file path=xl/calcChain.xml><?xml version="1.0" encoding="utf-8"?>
<calcChain xmlns="http://schemas.openxmlformats.org/spreadsheetml/2006/main">
  <c r="E80" i="1" l="1"/>
  <c r="C80" i="1"/>
  <c r="E58" i="1"/>
  <c r="D51" i="1"/>
  <c r="E51" i="1" l="1"/>
  <c r="D80" i="1" l="1"/>
  <c r="D174" i="1" l="1"/>
  <c r="D58" i="1"/>
  <c r="C26" i="1" l="1"/>
  <c r="C24" i="1" s="1"/>
  <c r="D174" i="2" l="1"/>
  <c r="D150" i="2"/>
  <c r="E84" i="2"/>
  <c r="E83" i="2" s="1"/>
  <c r="D84" i="2"/>
  <c r="D83" i="2" s="1"/>
  <c r="B84" i="2"/>
  <c r="B83" i="2" s="1"/>
  <c r="E80" i="2"/>
  <c r="D80" i="2"/>
  <c r="C80" i="2"/>
  <c r="D78" i="2"/>
  <c r="C78" i="2"/>
  <c r="E58" i="2"/>
  <c r="C58" i="2" s="1"/>
  <c r="D58" i="2"/>
  <c r="C52" i="2"/>
  <c r="E51" i="2"/>
  <c r="D51" i="2"/>
  <c r="D50" i="2" s="1"/>
  <c r="F50" i="2"/>
  <c r="E50" i="2"/>
  <c r="C34" i="2"/>
  <c r="C30" i="2"/>
  <c r="C26" i="2"/>
  <c r="C24" i="2"/>
  <c r="C22" i="2"/>
  <c r="C20" i="2" s="1"/>
  <c r="C17" i="2" s="1"/>
  <c r="C16" i="2" s="1"/>
  <c r="D172" i="2" s="1"/>
  <c r="D173" i="2" s="1"/>
  <c r="C51" i="2" l="1"/>
  <c r="C50" i="2" s="1"/>
  <c r="B80" i="2"/>
  <c r="E78" i="2"/>
  <c r="B78" i="2" s="1"/>
  <c r="C78" i="1" l="1"/>
  <c r="C52" i="1" l="1"/>
  <c r="C51" i="1"/>
  <c r="C34" i="1" l="1"/>
  <c r="C22" i="1" l="1"/>
  <c r="C20" i="1" l="1"/>
  <c r="C17" i="1" s="1"/>
  <c r="D50" i="1" l="1"/>
  <c r="C58" i="1" l="1"/>
  <c r="D150" i="1" l="1"/>
  <c r="E78" i="1" l="1"/>
  <c r="C30" i="1" l="1"/>
  <c r="C16" i="1" s="1"/>
  <c r="D172" i="1" l="1"/>
  <c r="D173" i="1" s="1"/>
  <c r="B80" i="1"/>
  <c r="E50" i="1" l="1"/>
  <c r="F50" i="1"/>
  <c r="C50" i="1"/>
  <c r="B84" i="1"/>
  <c r="B83" i="1" s="1"/>
  <c r="D84" i="1"/>
  <c r="D83" i="1" s="1"/>
  <c r="E84" i="1"/>
  <c r="E83" i="1" s="1"/>
  <c r="D78" i="1" l="1"/>
  <c r="B78" i="1" l="1"/>
</calcChain>
</file>

<file path=xl/sharedStrings.xml><?xml version="1.0" encoding="utf-8"?>
<sst xmlns="http://schemas.openxmlformats.org/spreadsheetml/2006/main" count="412" uniqueCount="163">
  <si>
    <t>Jordan</t>
  </si>
  <si>
    <t>International Reserves and Foreign Currency Liquidity</t>
  </si>
  <si>
    <t xml:space="preserve">(Information to be disclosed by the monetary authorities and other central </t>
  </si>
  <si>
    <t>government, excluding social security)1,2,3</t>
  </si>
  <si>
    <t>Contents</t>
  </si>
  <si>
    <t>I. Official reserve assets and other foreign currency assets</t>
  </si>
  <si>
    <t>II. Predetermined short-term net drains on foreign currency assets</t>
  </si>
  <si>
    <t>III. Contingent short-term net drains on foreign currency assets</t>
  </si>
  <si>
    <t>IV. Memo items</t>
  </si>
  <si>
    <t>Current Data: In Millions of US Dollars (end of period)</t>
  </si>
  <si>
    <r>
      <t>I. Jordan: Official Reserve Assets and Other Foreign Currency Assets (Approximate Market Value)</t>
    </r>
    <r>
      <rPr>
        <b/>
        <vertAlign val="superscript"/>
        <sz val="8"/>
        <color indexed="40"/>
        <rFont val="Times New Roman"/>
        <family val="1"/>
      </rPr>
      <t>4</t>
    </r>
  </si>
  <si>
    <t>IN Millions of USD</t>
  </si>
  <si>
    <t>A. Official Reserve Assets</t>
  </si>
  <si>
    <t>(1) Foreign Currency Reserves (in convertible foreign currencies)</t>
  </si>
  <si>
    <t>(a) Securities</t>
  </si>
  <si>
    <t>of which: Issuer Headquartered in Reporting Country but Located Abroad</t>
  </si>
  <si>
    <t>(b) Total Currency and Deposits with:</t>
  </si>
  <si>
    <t>(i) Other National Central Banks, BIS, and IMF</t>
  </si>
  <si>
    <t>(ii) Banks Headquartered in the Reporting Country</t>
  </si>
  <si>
    <t>of which: Located Abroad</t>
  </si>
  <si>
    <t>(iii) Banks Headquartered Outside the Reporting Country</t>
  </si>
  <si>
    <t>of which: Located in the Reporting Country</t>
  </si>
  <si>
    <t>(2) IMF Reserve Position</t>
  </si>
  <si>
    <t>(3) SDRs</t>
  </si>
  <si>
    <r>
      <t>(4) Gold (including Gold Deposits and, if Appropriate, Gold Swapped)</t>
    </r>
    <r>
      <rPr>
        <vertAlign val="superscript"/>
        <sz val="8"/>
        <rFont val="Arial"/>
        <family val="2"/>
      </rPr>
      <t>5</t>
    </r>
  </si>
  <si>
    <t xml:space="preserve"> -- Volume in Millions of Troy Ounces</t>
  </si>
  <si>
    <t>(5) Other Reserve Assets (Specify)</t>
  </si>
  <si>
    <t xml:space="preserve"> -- Financial Derivatives</t>
  </si>
  <si>
    <t xml:space="preserve"> -- Loans to Nonbank Nonresidents</t>
  </si>
  <si>
    <t xml:space="preserve"> -- Other</t>
  </si>
  <si>
    <t>B. Other Foreign Currency Assets (specify)</t>
  </si>
  <si>
    <t xml:space="preserve"> -- Securities Not Included in Official Reserve Assets</t>
  </si>
  <si>
    <t xml:space="preserve"> -- Deposits not Included in Official Reserve Assets</t>
  </si>
  <si>
    <t xml:space="preserve"> -- Loans Not Included in Official Reserve Assets</t>
  </si>
  <si>
    <t xml:space="preserve"> -- Financial Derivatives Not Included in Official Reserve Assets</t>
  </si>
  <si>
    <t xml:space="preserve"> -- Gold Not Included in Official reserve Assets</t>
  </si>
  <si>
    <t>II. Predetermined Short-Term Net Drains on Foreign Currency Assets (Nominal Value)</t>
  </si>
  <si>
    <t>Maturity Breakdown</t>
  </si>
  <si>
    <t xml:space="preserve"> (Residual Maturity)</t>
  </si>
  <si>
    <t xml:space="preserve">More than 1 </t>
  </si>
  <si>
    <t>More than</t>
  </si>
  <si>
    <t>Up to 1</t>
  </si>
  <si>
    <t>and up to 3</t>
  </si>
  <si>
    <t xml:space="preserve"> 3 months and </t>
  </si>
  <si>
    <t>Total</t>
  </si>
  <si>
    <t>Month</t>
  </si>
  <si>
    <t>months</t>
  </si>
  <si>
    <t>up to 1 year</t>
  </si>
  <si>
    <r>
      <t>1. Foreign Currency Loans, Securities, and Deposits</t>
    </r>
    <r>
      <rPr>
        <vertAlign val="superscript"/>
        <sz val="8"/>
        <rFont val="Arial"/>
        <family val="2"/>
      </rPr>
      <t>6</t>
    </r>
  </si>
  <si>
    <t xml:space="preserve"> -- Outflows (-)</t>
  </si>
  <si>
    <t>Principal</t>
  </si>
  <si>
    <t>Interest</t>
  </si>
  <si>
    <t xml:space="preserve"> -- Inflows (+)</t>
  </si>
  <si>
    <t xml:space="preserve">2. Aggregate Short and Long positions in Forwards and Futures in </t>
  </si>
  <si>
    <t>Foreign Currencies vis-à-vis the Domestic Currency (Including the</t>
  </si>
  <si>
    <r>
      <t>Forward Leg of Currency Swaps)</t>
    </r>
    <r>
      <rPr>
        <vertAlign val="superscript"/>
        <sz val="8"/>
        <rFont val="Arial"/>
        <family val="2"/>
      </rPr>
      <t>7</t>
    </r>
  </si>
  <si>
    <r>
      <t>(a) Short Positions (-)</t>
    </r>
    <r>
      <rPr>
        <b/>
        <sz val="10"/>
        <color indexed="10"/>
        <rFont val="Arial"/>
        <family val="2"/>
      </rPr>
      <t>*</t>
    </r>
  </si>
  <si>
    <t>(b) Long Positions (+)</t>
  </si>
  <si>
    <t>3. Other (Specify)</t>
  </si>
  <si>
    <t xml:space="preserve"> -- Outflows Related to Repos (-)</t>
  </si>
  <si>
    <t xml:space="preserve"> -- Inflows Related to Reverse Repos (+)</t>
  </si>
  <si>
    <t xml:space="preserve"> -- Trade Credit (-)</t>
  </si>
  <si>
    <t xml:space="preserve"> -- Trade Credit (+)</t>
  </si>
  <si>
    <t xml:space="preserve"> -- Other Accounts Payable (-)</t>
  </si>
  <si>
    <t xml:space="preserve"> -- Other Accounts Receivable (+)</t>
  </si>
  <si>
    <t>III. Contingent Short-Term Net Drains on Foreign Currency Assets (Nominal Value)</t>
  </si>
  <si>
    <t>(Residual Maturity, Where Applicable)</t>
  </si>
  <si>
    <t>1. Contingent Liabilities in Foreign Currency</t>
  </si>
  <si>
    <t>(a) Collateral Guarantees on Debt Falling Due Within 1</t>
  </si>
  <si>
    <t>(b) Other Contingent Liabilities</t>
  </si>
  <si>
    <t>2. Foreign Currency Securities Issued with Embedded</t>
  </si>
  <si>
    <r>
      <t>Options ( Puttable Bonds)</t>
    </r>
    <r>
      <rPr>
        <vertAlign val="superscript"/>
        <sz val="8"/>
        <rFont val="Arial"/>
        <family val="2"/>
      </rPr>
      <t>8</t>
    </r>
  </si>
  <si>
    <r>
      <t>3. Undrawn, Unconditional Credit Lines</t>
    </r>
    <r>
      <rPr>
        <vertAlign val="superscript"/>
        <sz val="8"/>
        <rFont val="Arial"/>
        <family val="2"/>
      </rPr>
      <t>9</t>
    </r>
    <r>
      <rPr>
        <sz val="8"/>
        <rFont val="Arial"/>
        <family val="2"/>
      </rPr>
      <t xml:space="preserve">  Provided by:</t>
    </r>
  </si>
  <si>
    <t xml:space="preserve">(a) Other National Monetary Authorities, BIS, IMF, and  </t>
  </si>
  <si>
    <t>Other International Organizations</t>
  </si>
  <si>
    <t xml:space="preserve"> </t>
  </si>
  <si>
    <t xml:space="preserve"> -- Other National Monetary Authorities (+)</t>
  </si>
  <si>
    <t xml:space="preserve"> -- BIS (+)</t>
  </si>
  <si>
    <t xml:space="preserve"> -- IMF (+)</t>
  </si>
  <si>
    <t>(b) With Banks and Other Financial Institutions</t>
  </si>
  <si>
    <t>Headquartered in The Reporting Country (+)</t>
  </si>
  <si>
    <t xml:space="preserve">(c) With Banks and Other Financial Institutions </t>
  </si>
  <si>
    <t>Headquartered Outside The Reporting Country (+)</t>
  </si>
  <si>
    <t>Undrawn, Unconditional Credit Lines Provided to:</t>
  </si>
  <si>
    <t xml:space="preserve">(a) Other national Monetary authorities, BIS, IMF, and  </t>
  </si>
  <si>
    <t xml:space="preserve"> -- Other National Monetary Authorities (-)</t>
  </si>
  <si>
    <t xml:space="preserve"> -- BIS (-)</t>
  </si>
  <si>
    <t xml:space="preserve"> -- IMF (-)</t>
  </si>
  <si>
    <t>(b) Banks and Other Financial Institutions</t>
  </si>
  <si>
    <t>Headquartered in The Reporting Country (-)</t>
  </si>
  <si>
    <t xml:space="preserve">(c)  Banks and Other Financial Institutions </t>
  </si>
  <si>
    <t>Headquartered Outside The Reporting Country (-)</t>
  </si>
  <si>
    <t>4. Aggregate Short and Long Positions of Options in</t>
  </si>
  <si>
    <r>
      <t>Foreign Currencies vis-à-vis The Domestic Currency</t>
    </r>
    <r>
      <rPr>
        <vertAlign val="superscript"/>
        <sz val="8"/>
        <rFont val="Arial"/>
        <family val="2"/>
      </rPr>
      <t>10</t>
    </r>
  </si>
  <si>
    <t>(a) Short Positions</t>
  </si>
  <si>
    <t>(i) Bought Puts</t>
  </si>
  <si>
    <t>(ii) Written Calls</t>
  </si>
  <si>
    <t>(b) Long Positions</t>
  </si>
  <si>
    <t>(i) Bought Calls</t>
  </si>
  <si>
    <t>(ii) Written Puts</t>
  </si>
  <si>
    <r>
      <t>PRO-MEMORIA: In-the-Money Options</t>
    </r>
    <r>
      <rPr>
        <vertAlign val="superscript"/>
        <sz val="8"/>
        <rFont val="Arial"/>
        <family val="2"/>
      </rPr>
      <t>11</t>
    </r>
  </si>
  <si>
    <t>(1) At Current Exchange Rate</t>
  </si>
  <si>
    <t>(a) Short Position</t>
  </si>
  <si>
    <t>(b) Long Position</t>
  </si>
  <si>
    <t>(2) + 5% (Depreciation of 5%)</t>
  </si>
  <si>
    <t>(3) - 5% (Appreciation of 5%)</t>
  </si>
  <si>
    <t>(4) + 10% (Depreciation of 10%)</t>
  </si>
  <si>
    <t>(5) - 10% (Appreciation of 10%)</t>
  </si>
  <si>
    <t>(6) Other (Specify)</t>
  </si>
  <si>
    <t>IV. Memo Items</t>
  </si>
  <si>
    <r>
      <t>(1) To be reported with standard periodecity and timeliness</t>
    </r>
    <r>
      <rPr>
        <vertAlign val="superscript"/>
        <sz val="10"/>
        <rFont val="Arial"/>
        <family val="2"/>
      </rPr>
      <t>12</t>
    </r>
  </si>
  <si>
    <t>(a) Short Term Domestic Currency Debt Indexed to the Exchange Rate</t>
  </si>
  <si>
    <t>(b) Financial Instruments Denominated in Foreign Currency and Settled</t>
  </si>
  <si>
    <r>
      <t>by Other means (e.g., in Domestic Currency)</t>
    </r>
    <r>
      <rPr>
        <vertAlign val="superscript"/>
        <sz val="10"/>
        <rFont val="Arial"/>
        <family val="2"/>
      </rPr>
      <t>13</t>
    </r>
  </si>
  <si>
    <t xml:space="preserve"> -- Nondeliverable Forwards</t>
  </si>
  <si>
    <t xml:space="preserve">     -- Short Positions</t>
  </si>
  <si>
    <t xml:space="preserve">     -- Long Positions</t>
  </si>
  <si>
    <t xml:space="preserve"> -- Other Instruments</t>
  </si>
  <si>
    <r>
      <t>( c) Pledged Assets</t>
    </r>
    <r>
      <rPr>
        <vertAlign val="superscript"/>
        <sz val="10"/>
        <rFont val="Arial"/>
        <family val="2"/>
      </rPr>
      <t>14</t>
    </r>
  </si>
  <si>
    <t xml:space="preserve"> -- included in Reserve Assets</t>
  </si>
  <si>
    <t xml:space="preserve"> -- Included in Other Foreign Currency Assets</t>
  </si>
  <si>
    <r>
      <t>(d) Securities lent and on Repo</t>
    </r>
    <r>
      <rPr>
        <vertAlign val="superscript"/>
        <sz val="10"/>
        <rFont val="Arial"/>
        <family val="2"/>
      </rPr>
      <t>15</t>
    </r>
  </si>
  <si>
    <t xml:space="preserve"> -- Lent or Repoed and Included in Section I</t>
  </si>
  <si>
    <t xml:space="preserve"> -- Lent or Repoed but not Included in Section I</t>
  </si>
  <si>
    <t xml:space="preserve"> -- Borrowed or Acquired and Included in Section I</t>
  </si>
  <si>
    <t xml:space="preserve"> -- Borrowed or Acquired but not Included in Section I</t>
  </si>
  <si>
    <r>
      <t>(e) Financial Derivative Assets (Net, Marked to Market)</t>
    </r>
    <r>
      <rPr>
        <vertAlign val="superscript"/>
        <sz val="10"/>
        <rFont val="Arial"/>
        <family val="2"/>
      </rPr>
      <t>16</t>
    </r>
  </si>
  <si>
    <t xml:space="preserve"> -- Forwards</t>
  </si>
  <si>
    <t xml:space="preserve"> -- Futures</t>
  </si>
  <si>
    <t xml:space="preserve"> -- Swaps</t>
  </si>
  <si>
    <t xml:space="preserve"> -- Options</t>
  </si>
  <si>
    <t>(f) Derivatives (Forward, Futures, or Options Contracts) that have</t>
  </si>
  <si>
    <t>a Residual Maturity Greater than one Year, Which are Subject to Margin</t>
  </si>
  <si>
    <t xml:space="preserve"> -- Aggregate Short and Long Positions in Forwards and Futures in Foreign </t>
  </si>
  <si>
    <t>Currencies vis-à-vis the Domestic Currency (Including the Forward Leg of</t>
  </si>
  <si>
    <t>Currency Swaps)</t>
  </si>
  <si>
    <t>(a) Short Positions (-)</t>
  </si>
  <si>
    <t xml:space="preserve"> -- Aggregate Short and Long Positions of Options in Foreign Currencies</t>
  </si>
  <si>
    <t>vis-à-vis the Domestic Currency</t>
  </si>
  <si>
    <t>(2) To be Disclosed Less Frequently</t>
  </si>
  <si>
    <t>(a) Currency Compositions of Reserves (By Groups of Currencies)</t>
  </si>
  <si>
    <t xml:space="preserve"> -- Currencies in SDRs Basket</t>
  </si>
  <si>
    <t xml:space="preserve"> -- Currencies not in SDRs Basket</t>
  </si>
  <si>
    <t xml:space="preserve"> -- By Individual Currencies (Optional)</t>
  </si>
  <si>
    <t>Footnotes:</t>
  </si>
  <si>
    <t>1. In principle, only instruments denominated and settled in foreign currency (or those whose valuation is directly dependent on the exchange rate and that are settled in foreign currency) are to be included in categories I, II, and III of the template. Financial instruments denominated in foreign currency and settled in other ways (e.g., in domestic currency or commodities) are included as memo items under Section IV.</t>
  </si>
  <si>
    <t>2. Netting of positions is allowed only if they have the same maturity, are against the same counterparty, and a master netting agreement is in place. Positions on organized exchanges could also be netted.</t>
  </si>
  <si>
    <t>3. Monetary authorities defined according to the IMF Balance of Payments Manual, Fifth Edition.</t>
  </si>
  <si>
    <t>4. In case of large positions vis-à-vis institutions headquartered in the reporting country, in instruments other than deposits or securities, they should be reported as separate items.</t>
  </si>
  <si>
    <t>5. The valuation basis for gold assets should be disclosed; ideally this would be done by showing the volume and price.</t>
  </si>
  <si>
    <t>6. Including interest payments due within the corresponding time horizons. Foreign currency deposits held by nonresidents withcentral banks should also be included here. Securities referred to are those issued by the monetary authorities and the central government (excluding social security).</t>
  </si>
  <si>
    <t>7. In the event that there are forward or futures positions with a residual maturity greater than one year, which could be subject to margin calls, this should be reported separately under Section IV.</t>
  </si>
  <si>
    <t>8. Only bonds with a residual maturity greater than one year should be reported under this item, as those shorter maturities will already be included in Section II, above.</t>
  </si>
  <si>
    <t>9. Reporters should distinguish potential inflows and potential outflows resulting from contingent lines of credit and report them separately, in the specified format.</t>
  </si>
  <si>
    <t>10. In the event that there are options positions with a residual maturity greater than one year, which could be subject to margin calls,these should reported separately under Section IV.</t>
  </si>
  <si>
    <t>11. These "stress-tests" are an encouraged, rather than a prescribed, category of information in the IMF's Special Data Dissemination Standard (SDDS). Could be disclosed in the form of a graph. As a rule, notional value should be reported. However, in the case of cash-settled options, the estimated future inflow/outflow should be disclosed. Positions are "in the money" or would be, under the assumed values.</t>
  </si>
  <si>
    <t>12. Distinguish between assets and liabilities were applicable.</t>
  </si>
  <si>
    <t>13. Identify types of instruments; the valuation principles should be the same as in Sections I-III. Where applicable, the notional value of nondeliverable forward positions should be shown in the same format as for the nominal value of deliverable forwards/futures in Section II.</t>
  </si>
  <si>
    <t>14. Only assets included in Section I that are pledged should reported here.</t>
  </si>
  <si>
    <t>15. Assets that are lent or repoed should be reported here, whether or not they have been included in Section I of the template, along with any associated liabilities (in Section II). However, these should be reported in two separate categories, depending on whether or not they have been included in Section I. Similarly, securities that are borrowed or acquired under repo agreements should bereported as a separate item and treated symmetrically. Market values should be reported and the accounting treatment disclosed.</t>
  </si>
  <si>
    <t>16. Identify types of instrument. The main characteristics of internal models used to calculate the market value should be disclosed.</t>
  </si>
  <si>
    <t>Jan 2025</t>
  </si>
  <si>
    <t>Feb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</si>
</sst>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3" formatCode="_(* #,##0.00_);_(* \(#,##0.00\);_(* &quot;-&quot;??_);_(@_)"/>
    <numFmt numFmtId="164" formatCode="0.0"/>
    <numFmt numFmtId="165" formatCode="#,##0.0"/>
    <numFmt numFmtId="166" formatCode="#,##0.000"/>
    <numFmt numFmtId="167" formatCode="_-* #,##0.000_-;_-* #,##0.000\-;_-* &quot;-&quot;??_-;_-@"/>
    <numFmt numFmtId="168" formatCode="_-* #,##0.00_-;_-* #,##0.00\-;_-* &quot;-&quot;??_-;_-@"/>
    <numFmt numFmtId="169" formatCode="0.0000"/>
    <numFmt numFmtId="170" formatCode="0.000"/>
    <numFmt numFmtId="171" formatCode="_-* #,##0.00_-;_-* #,##0.00\-;_-* &quot;-&quot;??_-;_-@_-"/>
    <numFmt numFmtId="172" formatCode="#,##0.0000"/>
    <numFmt numFmtId="173" formatCode="0.000000000"/>
    <numFmt numFmtId="174" formatCode="#,##0.000000"/>
    <numFmt numFmtId="175" formatCode="0.0000000"/>
  </numFmts>
  <fonts count="57">
    <font>
      <sz val="10"/>
      <color rgb="FF000000"/>
      <name val="Arial"/>
    </font>
    <font>
      <sz val="11"/>
      <color theme="1"/>
      <name val="Calibri"/>
      <family val="2"/>
      <scheme val="minor"/>
    </font>
    <font>
      <b/>
      <sz val="8"/>
      <name val="Arial"/>
      <family val="2"/>
    </font>
    <font>
      <sz val="8"/>
      <name val="Arial"/>
      <family val="2"/>
    </font>
    <font>
      <b/>
      <sz val="10"/>
      <name val="Times New Roman"/>
      <family val="1"/>
    </font>
    <font>
      <b/>
      <sz val="12"/>
      <name val="Times New Roman"/>
      <family val="1"/>
    </font>
    <font>
      <b/>
      <sz val="8"/>
      <name val="Times New Roman"/>
      <family val="1"/>
    </font>
    <font>
      <sz val="10"/>
      <name val="Times New Roman"/>
      <family val="1"/>
    </font>
    <font>
      <sz val="12"/>
      <name val="Times New Roman"/>
      <family val="1"/>
    </font>
    <font>
      <sz val="8"/>
      <name val="Times New Roman"/>
      <family val="1"/>
    </font>
    <font>
      <sz val="10"/>
      <name val="Arial"/>
      <family val="2"/>
    </font>
    <font>
      <b/>
      <sz val="9"/>
      <name val="Times New Roman"/>
      <family val="1"/>
    </font>
    <font>
      <sz val="9"/>
      <name val="Arial"/>
      <family val="2"/>
    </font>
    <font>
      <b/>
      <sz val="10"/>
      <name val="Arial"/>
      <family val="2"/>
    </font>
    <font>
      <b/>
      <sz val="9"/>
      <name val="Arial"/>
      <family val="2"/>
    </font>
    <font>
      <b/>
      <vertAlign val="superscript"/>
      <sz val="8"/>
      <color indexed="40"/>
      <name val="Times New Roman"/>
      <family val="1"/>
    </font>
    <font>
      <vertAlign val="superscript"/>
      <sz val="8"/>
      <name val="Arial"/>
      <family val="2"/>
    </font>
    <font>
      <b/>
      <sz val="10"/>
      <color indexed="10"/>
      <name val="Arial"/>
      <family val="2"/>
    </font>
    <font>
      <vertAlign val="superscript"/>
      <sz val="10"/>
      <name val="Arial"/>
      <family val="2"/>
    </font>
    <font>
      <sz val="8"/>
      <name val="Arial"/>
      <family val="2"/>
    </font>
    <font>
      <sz val="10"/>
      <color rgb="FF000000"/>
      <name val="Arial"/>
      <family val="2"/>
    </font>
    <font>
      <b/>
      <sz val="10"/>
      <color rgb="FF00CCFF"/>
      <name val="Times New Roman"/>
      <family val="1"/>
    </font>
    <font>
      <b/>
      <sz val="8"/>
      <color rgb="FF00CCFF"/>
      <name val="Times New Roman"/>
      <family val="1"/>
    </font>
    <font>
      <b/>
      <sz val="8"/>
      <color rgb="FF00CCFF"/>
      <name val="Arial"/>
      <family val="2"/>
    </font>
    <font>
      <sz val="11"/>
      <color rgb="FF003366"/>
      <name val="Calibri"/>
      <family val="2"/>
    </font>
    <font>
      <sz val="10"/>
      <color rgb="FF333333"/>
      <name val="Arial"/>
      <family val="2"/>
    </font>
    <font>
      <sz val="8"/>
      <color rgb="FF000000"/>
      <name val="Arial"/>
      <family val="2"/>
    </font>
    <font>
      <sz val="8"/>
      <color rgb="FFFF0000"/>
      <name val="Arial"/>
      <family val="2"/>
    </font>
    <font>
      <sz val="9"/>
      <color rgb="FF000000"/>
      <name val="Arial"/>
      <family val="2"/>
    </font>
    <font>
      <b/>
      <sz val="10"/>
      <color rgb="FFFF0000"/>
      <name val="Calibri"/>
      <family val="2"/>
    </font>
    <font>
      <b/>
      <sz val="14"/>
      <color rgb="FF00CCFF"/>
      <name val="Times New Roman"/>
      <family val="1"/>
    </font>
    <font>
      <sz val="10"/>
      <color rgb="FF505050"/>
      <name val="Arial"/>
      <family val="2"/>
    </font>
    <font>
      <sz val="11"/>
      <color theme="1"/>
      <name val="Calibri"/>
      <family val="2"/>
      <charset val="178"/>
      <scheme val="minor"/>
    </font>
    <font>
      <sz val="10"/>
      <name val="Arial"/>
      <family val="2"/>
    </font>
    <font>
      <sz val="18"/>
      <color theme="3"/>
      <name val="Cambria"/>
      <family val="2"/>
      <charset val="178"/>
      <scheme val="major"/>
    </font>
    <font>
      <b/>
      <sz val="15"/>
      <color theme="3"/>
      <name val="Calibri"/>
      <family val="2"/>
      <charset val="178"/>
      <scheme val="minor"/>
    </font>
    <font>
      <b/>
      <sz val="13"/>
      <color theme="3"/>
      <name val="Calibri"/>
      <family val="2"/>
      <charset val="178"/>
      <scheme val="minor"/>
    </font>
    <font>
      <b/>
      <sz val="11"/>
      <color theme="3"/>
      <name val="Calibri"/>
      <family val="2"/>
      <charset val="178"/>
      <scheme val="minor"/>
    </font>
    <font>
      <sz val="11"/>
      <color rgb="FF006100"/>
      <name val="Calibri"/>
      <family val="2"/>
      <charset val="178"/>
      <scheme val="minor"/>
    </font>
    <font>
      <sz val="11"/>
      <color rgb="FF9C0006"/>
      <name val="Calibri"/>
      <family val="2"/>
      <charset val="178"/>
      <scheme val="minor"/>
    </font>
    <font>
      <sz val="11"/>
      <color rgb="FF9C6500"/>
      <name val="Calibri"/>
      <family val="2"/>
      <charset val="178"/>
      <scheme val="minor"/>
    </font>
    <font>
      <sz val="11"/>
      <color rgb="FF3F3F76"/>
      <name val="Calibri"/>
      <family val="2"/>
      <charset val="178"/>
      <scheme val="minor"/>
    </font>
    <font>
      <b/>
      <sz val="11"/>
      <color rgb="FF3F3F3F"/>
      <name val="Calibri"/>
      <family val="2"/>
      <charset val="178"/>
      <scheme val="minor"/>
    </font>
    <font>
      <b/>
      <sz val="11"/>
      <color rgb="FFFA7D00"/>
      <name val="Calibri"/>
      <family val="2"/>
      <charset val="178"/>
      <scheme val="minor"/>
    </font>
    <font>
      <sz val="11"/>
      <color rgb="FFFA7D00"/>
      <name val="Calibri"/>
      <family val="2"/>
      <charset val="178"/>
      <scheme val="minor"/>
    </font>
    <font>
      <b/>
      <sz val="11"/>
      <color theme="0"/>
      <name val="Calibri"/>
      <family val="2"/>
      <charset val="178"/>
      <scheme val="minor"/>
    </font>
    <font>
      <sz val="11"/>
      <color rgb="FFFF0000"/>
      <name val="Calibri"/>
      <family val="2"/>
      <charset val="178"/>
      <scheme val="minor"/>
    </font>
    <font>
      <i/>
      <sz val="11"/>
      <color rgb="FF7F7F7F"/>
      <name val="Calibri"/>
      <family val="2"/>
      <charset val="178"/>
      <scheme val="minor"/>
    </font>
    <font>
      <b/>
      <sz val="11"/>
      <color theme="1"/>
      <name val="Calibri"/>
      <family val="2"/>
      <charset val="178"/>
      <scheme val="minor"/>
    </font>
    <font>
      <sz val="11"/>
      <color theme="0"/>
      <name val="Calibri"/>
      <family val="2"/>
      <charset val="178"/>
      <scheme val="minor"/>
    </font>
    <font>
      <sz val="10"/>
      <name val="Tms Rmn"/>
      <charset val="178"/>
    </font>
    <font>
      <sz val="10"/>
      <name val="Geneva"/>
      <charset val="178"/>
    </font>
    <font>
      <b/>
      <sz val="12"/>
      <color rgb="FF000000"/>
      <name val="Calibri"/>
      <family val="2"/>
    </font>
    <font>
      <b/>
      <sz val="8"/>
      <color rgb="FFC00000"/>
      <name val="Arial"/>
      <family val="2"/>
    </font>
    <font>
      <sz val="8"/>
      <color theme="7" tint="0.39997558519241921"/>
      <name val="Arial"/>
      <family val="2"/>
    </font>
    <font>
      <b/>
      <sz val="8"/>
      <color rgb="FF000000"/>
      <name val="Arial"/>
      <family val="2"/>
    </font>
    <font>
      <sz val="8"/>
      <color theme="1"/>
      <name val="Arial"/>
      <family val="2"/>
    </font>
  </fonts>
  <fills count="36">
    <fill>
      <patternFill patternType="none"/>
    </fill>
    <fill>
      <patternFill patternType="gray125"/>
    </fill>
    <fill>
      <patternFill patternType="solid">
        <fgColor rgb="FF00CCFF"/>
        <bgColor rgb="FF00CCFF"/>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33CCFF"/>
        <bgColor rgb="FF00CCFF"/>
      </patternFill>
    </fill>
    <fill>
      <patternFill patternType="solid">
        <fgColor theme="0"/>
        <bgColor indexed="64"/>
      </patternFill>
    </fill>
  </fills>
  <borders count="63">
    <border>
      <left/>
      <right/>
      <top/>
      <bottom/>
      <diagonal/>
    </border>
    <border>
      <left style="double">
        <color rgb="FF000000"/>
      </left>
      <right style="double">
        <color rgb="FF000000"/>
      </right>
      <top style="double">
        <color rgb="FF000000"/>
      </top>
      <bottom/>
      <diagonal/>
    </border>
    <border>
      <left style="double">
        <color rgb="FF000000"/>
      </left>
      <right style="double">
        <color rgb="FF000000"/>
      </right>
      <top style="double">
        <color rgb="FF000000"/>
      </top>
      <bottom style="thin">
        <color rgb="FF000000"/>
      </bottom>
      <diagonal/>
    </border>
    <border>
      <left style="double">
        <color rgb="FF000000"/>
      </left>
      <right style="double">
        <color rgb="FF000000"/>
      </right>
      <top style="thin">
        <color rgb="FF000000"/>
      </top>
      <bottom style="thin">
        <color rgb="FF000000"/>
      </bottom>
      <diagonal/>
    </border>
    <border>
      <left style="double">
        <color rgb="FF000000"/>
      </left>
      <right style="double">
        <color rgb="FF000000"/>
      </right>
      <top style="thin">
        <color rgb="FF000000"/>
      </top>
      <bottom style="double">
        <color rgb="FF000000"/>
      </bottom>
      <diagonal/>
    </border>
    <border>
      <left style="double">
        <color rgb="FF000000"/>
      </left>
      <right/>
      <top style="double">
        <color rgb="FF000000"/>
      </top>
      <bottom/>
      <diagonal/>
    </border>
    <border>
      <left/>
      <right style="double">
        <color rgb="FF000000"/>
      </right>
      <top style="double">
        <color rgb="FF000000"/>
      </top>
      <bottom/>
      <diagonal/>
    </border>
    <border>
      <left style="double">
        <color rgb="FF000000"/>
      </left>
      <right/>
      <top/>
      <bottom/>
      <diagonal/>
    </border>
    <border>
      <left/>
      <right style="double">
        <color rgb="FF000000"/>
      </right>
      <top/>
      <bottom/>
      <diagonal/>
    </border>
    <border>
      <left style="double">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double">
        <color rgb="FF000000"/>
      </right>
      <top/>
      <bottom/>
      <diagonal/>
    </border>
    <border>
      <left style="double">
        <color rgb="FF000000"/>
      </left>
      <right style="thin">
        <color rgb="FF000000"/>
      </right>
      <top/>
      <bottom/>
      <diagonal/>
    </border>
    <border>
      <left style="double">
        <color rgb="FF000000"/>
      </left>
      <right/>
      <top/>
      <bottom style="double">
        <color rgb="FF000000"/>
      </bottom>
      <diagonal/>
    </border>
    <border>
      <left/>
      <right/>
      <top/>
      <bottom style="double">
        <color rgb="FF000000"/>
      </bottom>
      <diagonal/>
    </border>
    <border>
      <left style="double">
        <color rgb="FF000000"/>
      </left>
      <right style="thin">
        <color rgb="FF000000"/>
      </right>
      <top/>
      <bottom style="double">
        <color rgb="FF000000"/>
      </bottom>
      <diagonal/>
    </border>
    <border>
      <left style="thin">
        <color rgb="FF000000"/>
      </left>
      <right style="thin">
        <color rgb="FF000000"/>
      </right>
      <top/>
      <bottom style="double">
        <color rgb="FF000000"/>
      </bottom>
      <diagonal/>
    </border>
    <border>
      <left style="thin">
        <color rgb="FF000000"/>
      </left>
      <right style="double">
        <color rgb="FF000000"/>
      </right>
      <top/>
      <bottom style="double">
        <color rgb="FF000000"/>
      </bottom>
      <diagonal/>
    </border>
    <border>
      <left style="double">
        <color rgb="FF000000"/>
      </left>
      <right/>
      <top style="double">
        <color rgb="FF000000"/>
      </top>
      <bottom style="thin">
        <color rgb="FF000000"/>
      </bottom>
      <diagonal/>
    </border>
    <border>
      <left style="double">
        <color rgb="FF000000"/>
      </left>
      <right style="thin">
        <color rgb="FF000000"/>
      </right>
      <top style="double">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double">
        <color rgb="FF000000"/>
      </right>
      <top/>
      <bottom style="thin">
        <color rgb="FF000000"/>
      </bottom>
      <diagonal/>
    </border>
    <border>
      <left style="double">
        <color rgb="FF000000"/>
      </left>
      <right/>
      <top style="thin">
        <color rgb="FF000000"/>
      </top>
      <bottom/>
      <diagonal/>
    </border>
    <border>
      <left style="thin">
        <color rgb="FF000000"/>
      </left>
      <right/>
      <top style="thin">
        <color rgb="FF000000"/>
      </top>
      <bottom style="thin">
        <color rgb="FF000000"/>
      </bottom>
      <diagonal/>
    </border>
    <border>
      <left style="double">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double">
        <color rgb="FF000000"/>
      </right>
      <top style="thin">
        <color rgb="FF000000"/>
      </top>
      <bottom style="thin">
        <color rgb="FF000000"/>
      </bottom>
      <diagonal/>
    </border>
    <border>
      <left style="double">
        <color rgb="FF000000"/>
      </left>
      <right/>
      <top/>
      <bottom style="thin">
        <color rgb="FF000000"/>
      </bottom>
      <diagonal/>
    </border>
    <border>
      <left style="double">
        <color rgb="FF000000"/>
      </left>
      <right/>
      <top style="thin">
        <color rgb="FF000000"/>
      </top>
      <bottom style="thin">
        <color rgb="FF000000"/>
      </bottom>
      <diagonal/>
    </border>
    <border>
      <left style="double">
        <color rgb="FF000000"/>
      </left>
      <right style="thin">
        <color rgb="FF000000"/>
      </right>
      <top/>
      <bottom style="thin">
        <color rgb="FF000000"/>
      </bottom>
      <diagonal/>
    </border>
    <border>
      <left style="double">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double">
        <color rgb="FF000000"/>
      </right>
      <top style="thin">
        <color rgb="FF000000"/>
      </top>
      <bottom style="double">
        <color rgb="FF000000"/>
      </bottom>
      <diagonal/>
    </border>
    <border>
      <left/>
      <right/>
      <top style="double">
        <color rgb="FF000000"/>
      </top>
      <bottom/>
      <diagonal/>
    </border>
    <border>
      <left style="double">
        <color rgb="FF000000"/>
      </left>
      <right style="double">
        <color rgb="FF000000"/>
      </right>
      <top/>
      <bottom style="thin">
        <color rgb="FF000000"/>
      </bottom>
      <diagonal/>
    </border>
    <border>
      <left/>
      <right/>
      <top/>
      <bottom style="thin">
        <color rgb="FF000000"/>
      </bottom>
      <diagonal/>
    </border>
    <border>
      <left/>
      <right style="double">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double">
        <color rgb="FF000000"/>
      </right>
      <top style="thin">
        <color rgb="FF000000"/>
      </top>
      <bottom/>
      <diagonal/>
    </border>
    <border>
      <left style="thin">
        <color rgb="FF000000"/>
      </left>
      <right style="thin">
        <color rgb="FF000000"/>
      </right>
      <top style="double">
        <color rgb="FF000000"/>
      </top>
      <bottom style="thin">
        <color rgb="FF000000"/>
      </bottom>
      <diagonal/>
    </border>
    <border>
      <left style="thin">
        <color rgb="FF000000"/>
      </left>
      <right style="double">
        <color rgb="FF000000"/>
      </right>
      <top style="double">
        <color rgb="FF000000"/>
      </top>
      <bottom style="thin">
        <color rgb="FF000000"/>
      </bottom>
      <diagonal/>
    </border>
    <border>
      <left/>
      <right style="double">
        <color rgb="FF000000"/>
      </right>
      <top/>
      <bottom style="double">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double">
        <color rgb="FF000000"/>
      </bottom>
      <diagonal/>
    </border>
    <border>
      <left/>
      <right/>
      <top style="thin">
        <color rgb="FF000000"/>
      </top>
      <bottom style="double">
        <color rgb="FF000000"/>
      </bottom>
      <diagonal/>
    </border>
    <border>
      <left/>
      <right style="thin">
        <color rgb="FF000000"/>
      </right>
      <top style="thin">
        <color rgb="FF000000"/>
      </top>
      <bottom style="double">
        <color rgb="FF000000"/>
      </bottom>
      <diagonal/>
    </border>
    <border>
      <left style="double">
        <color rgb="FF000000"/>
      </left>
      <right/>
      <top style="thin">
        <color rgb="FF000000"/>
      </top>
      <bottom style="double">
        <color rgb="FF000000"/>
      </bottom>
      <diagonal/>
    </border>
    <border>
      <left style="thin">
        <color rgb="FF000000"/>
      </left>
      <right/>
      <top style="double">
        <color rgb="FF000000"/>
      </top>
      <bottom style="thin">
        <color rgb="FF000000"/>
      </bottom>
      <diagonal/>
    </border>
    <border>
      <left/>
      <right/>
      <top style="double">
        <color rgb="FF000000"/>
      </top>
      <bottom style="thin">
        <color rgb="FF000000"/>
      </bottom>
      <diagonal/>
    </border>
    <border>
      <left/>
      <right style="thin">
        <color rgb="FF000000"/>
      </right>
      <top style="double">
        <color rgb="FF000000"/>
      </top>
      <bottom style="thin">
        <color rgb="FF000000"/>
      </bottom>
      <diagonal/>
    </border>
    <border>
      <left/>
      <right style="double">
        <color rgb="FF000000"/>
      </right>
      <top style="thin">
        <color rgb="FF000000"/>
      </top>
      <bottom style="thin">
        <color rgb="FF000000"/>
      </bottom>
      <diagonal/>
    </border>
    <border>
      <left/>
      <right style="double">
        <color rgb="FF000000"/>
      </right>
      <top style="thin">
        <color rgb="FF000000"/>
      </top>
      <bottom style="double">
        <color rgb="FF000000"/>
      </bottom>
      <diagonal/>
    </border>
    <border>
      <left/>
      <right style="double">
        <color rgb="FF000000"/>
      </right>
      <top style="double">
        <color rgb="FF000000"/>
      </top>
      <bottom style="thin">
        <color rgb="FF000000"/>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71">
    <xf numFmtId="0" fontId="0" fillId="0" borderId="0"/>
    <xf numFmtId="43" fontId="20" fillId="0" borderId="0" applyFont="0" applyFill="0" applyBorder="0" applyAlignment="0" applyProtection="0"/>
    <xf numFmtId="0" fontId="32" fillId="0" borderId="0"/>
    <xf numFmtId="171" fontId="32" fillId="0" borderId="0" applyFont="0" applyFill="0" applyBorder="0" applyAlignment="0" applyProtection="0"/>
    <xf numFmtId="9" fontId="32" fillId="0" borderId="0" applyFont="0" applyFill="0" applyBorder="0" applyAlignment="0" applyProtection="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171" fontId="33" fillId="0" borderId="0" applyFont="0" applyFill="0" applyBorder="0" applyAlignment="0" applyProtection="0"/>
    <xf numFmtId="0" fontId="34" fillId="0" borderId="0" applyNumberFormat="0" applyFill="0" applyBorder="0" applyAlignment="0" applyProtection="0"/>
    <xf numFmtId="0" fontId="35" fillId="0" borderId="54" applyNumberFormat="0" applyFill="0" applyAlignment="0" applyProtection="0"/>
    <xf numFmtId="0" fontId="36" fillId="0" borderId="55" applyNumberFormat="0" applyFill="0" applyAlignment="0" applyProtection="0"/>
    <xf numFmtId="0" fontId="37" fillId="0" borderId="56" applyNumberFormat="0" applyFill="0" applyAlignment="0" applyProtection="0"/>
    <xf numFmtId="0" fontId="37" fillId="0" borderId="0" applyNumberFormat="0" applyFill="0" applyBorder="0" applyAlignment="0" applyProtection="0"/>
    <xf numFmtId="0" fontId="38" fillId="3" borderId="0" applyNumberFormat="0" applyBorder="0" applyAlignment="0" applyProtection="0"/>
    <xf numFmtId="0" fontId="39" fillId="4" borderId="0" applyNumberFormat="0" applyBorder="0" applyAlignment="0" applyProtection="0"/>
    <xf numFmtId="0" fontId="40" fillId="5" borderId="0" applyNumberFormat="0" applyBorder="0" applyAlignment="0" applyProtection="0"/>
    <xf numFmtId="0" fontId="41" fillId="6" borderId="57" applyNumberFormat="0" applyAlignment="0" applyProtection="0"/>
    <xf numFmtId="0" fontId="42" fillId="7" borderId="58" applyNumberFormat="0" applyAlignment="0" applyProtection="0"/>
    <xf numFmtId="0" fontId="43" fillId="7" borderId="57" applyNumberFormat="0" applyAlignment="0" applyProtection="0"/>
    <xf numFmtId="0" fontId="44" fillId="0" borderId="59" applyNumberFormat="0" applyFill="0" applyAlignment="0" applyProtection="0"/>
    <xf numFmtId="0" fontId="45" fillId="8" borderId="60" applyNumberFormat="0" applyAlignment="0" applyProtection="0"/>
    <xf numFmtId="0" fontId="46" fillId="0" borderId="0" applyNumberFormat="0" applyFill="0" applyBorder="0" applyAlignment="0" applyProtection="0"/>
    <xf numFmtId="0" fontId="32" fillId="9" borderId="61" applyNumberFormat="0" applyFont="0" applyAlignment="0" applyProtection="0"/>
    <xf numFmtId="0" fontId="47" fillId="0" borderId="0" applyNumberFormat="0" applyFill="0" applyBorder="0" applyAlignment="0" applyProtection="0"/>
    <xf numFmtId="0" fontId="48" fillId="0" borderId="62" applyNumberFormat="0" applyFill="0" applyAlignment="0" applyProtection="0"/>
    <xf numFmtId="0" fontId="49" fillId="10" borderId="0" applyNumberFormat="0" applyBorder="0" applyAlignment="0" applyProtection="0"/>
    <xf numFmtId="0" fontId="32" fillId="11" borderId="0" applyNumberFormat="0" applyBorder="0" applyAlignment="0" applyProtection="0"/>
    <xf numFmtId="0" fontId="32" fillId="12" borderId="0" applyNumberFormat="0" applyBorder="0" applyAlignment="0" applyProtection="0"/>
    <xf numFmtId="0" fontId="49" fillId="13" borderId="0" applyNumberFormat="0" applyBorder="0" applyAlignment="0" applyProtection="0"/>
    <xf numFmtId="0" fontId="49" fillId="14" borderId="0" applyNumberFormat="0" applyBorder="0" applyAlignment="0" applyProtection="0"/>
    <xf numFmtId="0" fontId="32" fillId="15" borderId="0" applyNumberFormat="0" applyBorder="0" applyAlignment="0" applyProtection="0"/>
    <xf numFmtId="0" fontId="32" fillId="16" borderId="0" applyNumberFormat="0" applyBorder="0" applyAlignment="0" applyProtection="0"/>
    <xf numFmtId="0" fontId="49" fillId="17" borderId="0" applyNumberFormat="0" applyBorder="0" applyAlignment="0" applyProtection="0"/>
    <xf numFmtId="0" fontId="49" fillId="18" borderId="0" applyNumberFormat="0" applyBorder="0" applyAlignment="0" applyProtection="0"/>
    <xf numFmtId="0" fontId="32" fillId="19" borderId="0" applyNumberFormat="0" applyBorder="0" applyAlignment="0" applyProtection="0"/>
    <xf numFmtId="0" fontId="32" fillId="20" borderId="0" applyNumberFormat="0" applyBorder="0" applyAlignment="0" applyProtection="0"/>
    <xf numFmtId="0" fontId="49" fillId="21" borderId="0" applyNumberFormat="0" applyBorder="0" applyAlignment="0" applyProtection="0"/>
    <xf numFmtId="0" fontId="49" fillId="22" borderId="0" applyNumberFormat="0" applyBorder="0" applyAlignment="0" applyProtection="0"/>
    <xf numFmtId="0" fontId="32" fillId="23" borderId="0" applyNumberFormat="0" applyBorder="0" applyAlignment="0" applyProtection="0"/>
    <xf numFmtId="0" fontId="32" fillId="24" borderId="0" applyNumberFormat="0" applyBorder="0" applyAlignment="0" applyProtection="0"/>
    <xf numFmtId="0" fontId="49" fillId="25" borderId="0" applyNumberFormat="0" applyBorder="0" applyAlignment="0" applyProtection="0"/>
    <xf numFmtId="0" fontId="49" fillId="26" borderId="0" applyNumberFormat="0" applyBorder="0" applyAlignment="0" applyProtection="0"/>
    <xf numFmtId="0" fontId="32" fillId="27" borderId="0" applyNumberFormat="0" applyBorder="0" applyAlignment="0" applyProtection="0"/>
    <xf numFmtId="0" fontId="32" fillId="28" borderId="0" applyNumberFormat="0" applyBorder="0" applyAlignment="0" applyProtection="0"/>
    <xf numFmtId="0" fontId="49" fillId="29" borderId="0" applyNumberFormat="0" applyBorder="0" applyAlignment="0" applyProtection="0"/>
    <xf numFmtId="0" fontId="49" fillId="30" borderId="0" applyNumberFormat="0" applyBorder="0" applyAlignment="0" applyProtection="0"/>
    <xf numFmtId="0" fontId="32" fillId="31" borderId="0" applyNumberFormat="0" applyBorder="0" applyAlignment="0" applyProtection="0"/>
    <xf numFmtId="0" fontId="32" fillId="32" borderId="0" applyNumberFormat="0" applyBorder="0" applyAlignment="0" applyProtection="0"/>
    <xf numFmtId="0" fontId="49" fillId="33" borderId="0" applyNumberFormat="0" applyBorder="0" applyAlignment="0" applyProtection="0"/>
    <xf numFmtId="171" fontId="33" fillId="0" borderId="0" applyFont="0" applyFill="0" applyBorder="0" applyAlignment="0" applyProtection="0"/>
    <xf numFmtId="9" fontId="33" fillId="0" borderId="0" applyFont="0" applyFill="0" applyBorder="0" applyAlignment="0" applyProtection="0"/>
    <xf numFmtId="0" fontId="1" fillId="0" borderId="0"/>
    <xf numFmtId="171" fontId="33" fillId="0" borderId="0" applyFont="0" applyFill="0" applyBorder="0" applyAlignment="0" applyProtection="0"/>
    <xf numFmtId="0" fontId="33" fillId="0" borderId="0"/>
    <xf numFmtId="0" fontId="1" fillId="0" borderId="0"/>
    <xf numFmtId="0" fontId="1" fillId="0" borderId="0"/>
    <xf numFmtId="0" fontId="1" fillId="0" borderId="0"/>
    <xf numFmtId="0" fontId="33" fillId="0" borderId="0"/>
    <xf numFmtId="171" fontId="33" fillId="0" borderId="0" applyFont="0" applyFill="0" applyBorder="0" applyAlignment="0" applyProtection="0"/>
    <xf numFmtId="171" fontId="33" fillId="0" borderId="0" applyFont="0" applyFill="0" applyBorder="0" applyAlignment="0" applyProtection="0"/>
    <xf numFmtId="0" fontId="50" fillId="0" borderId="0"/>
    <xf numFmtId="4" fontId="51" fillId="0" borderId="0" applyFont="0" applyFill="0" applyBorder="0" applyAlignment="0" applyProtection="0"/>
    <xf numFmtId="0" fontId="32" fillId="0" borderId="0"/>
  </cellStyleXfs>
  <cellXfs count="245">
    <xf numFmtId="0" fontId="0" fillId="0" borderId="0" xfId="0" applyFont="1" applyAlignment="1"/>
    <xf numFmtId="0" fontId="2" fillId="0" borderId="0" xfId="0" applyFont="1" applyAlignment="1">
      <alignment horizontal="center"/>
    </xf>
    <xf numFmtId="0" fontId="3" fillId="0" borderId="0" xfId="0" applyFont="1" applyAlignment="1"/>
    <xf numFmtId="0" fontId="4" fillId="0" borderId="0" xfId="0" applyFont="1" applyAlignment="1"/>
    <xf numFmtId="0" fontId="5" fillId="0" borderId="0" xfId="0" applyFont="1" applyAlignment="1"/>
    <xf numFmtId="0" fontId="6" fillId="0" borderId="0" xfId="0" applyFont="1" applyAlignment="1"/>
    <xf numFmtId="0" fontId="7" fillId="0" borderId="0" xfId="0" applyFont="1" applyAlignment="1"/>
    <xf numFmtId="0" fontId="8" fillId="0" borderId="0" xfId="0" applyFont="1" applyAlignment="1"/>
    <xf numFmtId="0" fontId="9" fillId="0" borderId="0" xfId="0" applyFont="1" applyAlignment="1"/>
    <xf numFmtId="0" fontId="3" fillId="0" borderId="0" xfId="0" applyFont="1" applyAlignment="1">
      <alignment horizontal="center"/>
    </xf>
    <xf numFmtId="0" fontId="21" fillId="0" borderId="0" xfId="0" applyFont="1" applyAlignment="1"/>
    <xf numFmtId="164" fontId="9" fillId="0" borderId="0" xfId="0" applyNumberFormat="1" applyFont="1" applyAlignment="1"/>
    <xf numFmtId="0" fontId="22" fillId="0" borderId="0" xfId="0" applyFont="1" applyAlignment="1"/>
    <xf numFmtId="164" fontId="22" fillId="0" borderId="0" xfId="0" applyNumberFormat="1" applyFont="1" applyAlignment="1"/>
    <xf numFmtId="0" fontId="23" fillId="0" borderId="0" xfId="0" applyFont="1" applyAlignment="1">
      <alignment horizontal="center"/>
    </xf>
    <xf numFmtId="164" fontId="3" fillId="0" borderId="0" xfId="0" applyNumberFormat="1" applyFont="1" applyAlignment="1"/>
    <xf numFmtId="164" fontId="11" fillId="2" borderId="1" xfId="0" applyNumberFormat="1" applyFont="1" applyFill="1" applyBorder="1" applyAlignment="1">
      <alignment horizontal="center"/>
    </xf>
    <xf numFmtId="2" fontId="3" fillId="0" borderId="0" xfId="0" applyNumberFormat="1" applyFont="1" applyAlignment="1"/>
    <xf numFmtId="164" fontId="3" fillId="0" borderId="0" xfId="0" applyNumberFormat="1" applyFont="1" applyAlignment="1">
      <alignment horizontal="center"/>
    </xf>
    <xf numFmtId="0" fontId="25" fillId="0" borderId="0" xfId="0" applyFont="1" applyAlignment="1"/>
    <xf numFmtId="164" fontId="12" fillId="0" borderId="0" xfId="0" applyNumberFormat="1" applyFont="1" applyAlignment="1"/>
    <xf numFmtId="43" fontId="3" fillId="0" borderId="0" xfId="0" applyNumberFormat="1" applyFont="1" applyAlignment="1"/>
    <xf numFmtId="4" fontId="3" fillId="0" borderId="0" xfId="0" applyNumberFormat="1" applyFont="1" applyAlignment="1">
      <alignment horizontal="center"/>
    </xf>
    <xf numFmtId="4" fontId="3" fillId="0" borderId="0" xfId="0" applyNumberFormat="1" applyFont="1" applyAlignment="1"/>
    <xf numFmtId="166" fontId="3" fillId="0" borderId="0" xfId="0" applyNumberFormat="1" applyFont="1" applyAlignment="1"/>
    <xf numFmtId="3" fontId="3" fillId="0" borderId="0" xfId="0" applyNumberFormat="1" applyFont="1" applyAlignment="1">
      <alignment horizontal="center"/>
    </xf>
    <xf numFmtId="164" fontId="3" fillId="0" borderId="4" xfId="0" applyNumberFormat="1" applyFont="1" applyBorder="1" applyAlignment="1">
      <alignment horizontal="center"/>
    </xf>
    <xf numFmtId="167" fontId="2" fillId="0" borderId="0" xfId="0" applyNumberFormat="1" applyFont="1" applyAlignment="1"/>
    <xf numFmtId="0" fontId="23" fillId="0" borderId="0" xfId="0" applyFont="1" applyAlignment="1"/>
    <xf numFmtId="168" fontId="2" fillId="0" borderId="0" xfId="0" applyNumberFormat="1" applyFont="1" applyAlignment="1">
      <alignment horizontal="center"/>
    </xf>
    <xf numFmtId="0" fontId="2" fillId="0" borderId="0" xfId="0" applyFont="1" applyAlignment="1"/>
    <xf numFmtId="0" fontId="10" fillId="2" borderId="7" xfId="0" applyFont="1" applyFill="1" applyBorder="1" applyAlignment="1"/>
    <xf numFmtId="0" fontId="10" fillId="2" borderId="8" xfId="0" applyFont="1" applyFill="1" applyBorder="1" applyAlignment="1"/>
    <xf numFmtId="0" fontId="10" fillId="2" borderId="0" xfId="0" applyFont="1" applyFill="1" applyBorder="1" applyAlignment="1"/>
    <xf numFmtId="0" fontId="2" fillId="2" borderId="9" xfId="0" applyFont="1" applyFill="1" applyBorder="1" applyAlignment="1"/>
    <xf numFmtId="0" fontId="2" fillId="2" borderId="10" xfId="0" applyFont="1" applyFill="1" applyBorder="1" applyAlignment="1">
      <alignment horizontal="center"/>
    </xf>
    <xf numFmtId="0" fontId="2" fillId="2" borderId="11" xfId="0" applyFont="1" applyFill="1" applyBorder="1" applyAlignment="1">
      <alignment horizontal="center"/>
    </xf>
    <xf numFmtId="0" fontId="2" fillId="2" borderId="12" xfId="0" applyFont="1" applyFill="1" applyBorder="1" applyAlignment="1"/>
    <xf numFmtId="0" fontId="2" fillId="2" borderId="12" xfId="0" applyFont="1" applyFill="1" applyBorder="1" applyAlignment="1">
      <alignment horizontal="center"/>
    </xf>
    <xf numFmtId="164" fontId="2" fillId="0" borderId="0" xfId="0" applyNumberFormat="1" applyFont="1" applyAlignment="1"/>
    <xf numFmtId="0" fontId="10" fillId="2" borderId="14" xfId="0" applyFont="1" applyFill="1" applyBorder="1" applyAlignment="1"/>
    <xf numFmtId="0" fontId="2" fillId="2" borderId="15" xfId="0" applyFont="1" applyFill="1" applyBorder="1" applyAlignment="1">
      <alignment horizontal="center"/>
    </xf>
    <xf numFmtId="17" fontId="3" fillId="2" borderId="16" xfId="0" applyNumberFormat="1" applyFont="1" applyFill="1" applyBorder="1" applyAlignment="1">
      <alignment horizontal="center"/>
    </xf>
    <xf numFmtId="0" fontId="3" fillId="2" borderId="16" xfId="0" applyFont="1" applyFill="1" applyBorder="1" applyAlignment="1">
      <alignment horizontal="center"/>
    </xf>
    <xf numFmtId="0" fontId="3" fillId="2" borderId="17" xfId="0" applyFont="1" applyFill="1" applyBorder="1" applyAlignment="1">
      <alignment horizontal="center"/>
    </xf>
    <xf numFmtId="0" fontId="3" fillId="0" borderId="22" xfId="0" applyFont="1" applyBorder="1" applyAlignment="1">
      <alignment horizontal="center" vertical="center"/>
    </xf>
    <xf numFmtId="0" fontId="3" fillId="0" borderId="23" xfId="0" applyFont="1" applyBorder="1" applyAlignment="1"/>
    <xf numFmtId="164" fontId="3" fillId="0" borderId="25" xfId="0" applyNumberFormat="1" applyFont="1" applyBorder="1" applyAlignment="1">
      <alignment horizontal="center"/>
    </xf>
    <xf numFmtId="164" fontId="3" fillId="0" borderId="26" xfId="0" applyNumberFormat="1" applyFont="1" applyBorder="1" applyAlignment="1">
      <alignment horizontal="center"/>
    </xf>
    <xf numFmtId="0" fontId="3" fillId="0" borderId="27" xfId="0" applyFont="1" applyBorder="1" applyAlignment="1">
      <alignment horizontal="center" vertical="center"/>
    </xf>
    <xf numFmtId="164" fontId="2" fillId="0" borderId="24" xfId="0" applyNumberFormat="1" applyFont="1" applyBorder="1" applyAlignment="1"/>
    <xf numFmtId="164" fontId="3" fillId="0" borderId="25" xfId="0" applyNumberFormat="1" applyFont="1" applyBorder="1" applyAlignment="1"/>
    <xf numFmtId="164" fontId="3" fillId="0" borderId="26" xfId="0" applyNumberFormat="1" applyFont="1" applyBorder="1" applyAlignment="1"/>
    <xf numFmtId="164" fontId="13" fillId="0" borderId="0" xfId="0" applyNumberFormat="1" applyFont="1" applyAlignment="1">
      <alignment wrapText="1"/>
    </xf>
    <xf numFmtId="164" fontId="2" fillId="2" borderId="12" xfId="0" applyNumberFormat="1" applyFont="1" applyFill="1" applyBorder="1" applyAlignment="1"/>
    <xf numFmtId="164" fontId="3" fillId="2" borderId="10" xfId="0" applyNumberFormat="1" applyFont="1" applyFill="1" applyBorder="1" applyAlignment="1">
      <alignment horizontal="center"/>
    </xf>
    <xf numFmtId="164" fontId="3" fillId="2" borderId="10" xfId="0" applyNumberFormat="1" applyFont="1" applyFill="1" applyBorder="1" applyAlignment="1"/>
    <xf numFmtId="164" fontId="3" fillId="2" borderId="11" xfId="0" applyNumberFormat="1" applyFont="1" applyFill="1" applyBorder="1" applyAlignment="1"/>
    <xf numFmtId="164" fontId="2" fillId="2" borderId="29" xfId="0" applyNumberFormat="1" applyFont="1" applyFill="1" applyBorder="1" applyAlignment="1"/>
    <xf numFmtId="164" fontId="3" fillId="2" borderId="20" xfId="0" applyNumberFormat="1" applyFont="1" applyFill="1" applyBorder="1" applyAlignment="1">
      <alignment horizontal="center"/>
    </xf>
    <xf numFmtId="164" fontId="3" fillId="2" borderId="20" xfId="0" applyNumberFormat="1" applyFont="1" applyFill="1" applyBorder="1" applyAlignment="1"/>
    <xf numFmtId="164" fontId="3" fillId="2" borderId="21" xfId="0" applyNumberFormat="1" applyFont="1" applyFill="1" applyBorder="1" applyAlignment="1"/>
    <xf numFmtId="164" fontId="27" fillId="0" borderId="0" xfId="0" applyNumberFormat="1" applyFont="1" applyAlignment="1"/>
    <xf numFmtId="0" fontId="2" fillId="0" borderId="24" xfId="0" applyFont="1" applyBorder="1" applyAlignment="1">
      <alignment horizontal="center"/>
    </xf>
    <xf numFmtId="0" fontId="3" fillId="0" borderId="25" xfId="0" applyFont="1" applyBorder="1" applyAlignment="1">
      <alignment horizontal="center"/>
    </xf>
    <xf numFmtId="0" fontId="3" fillId="0" borderId="26" xfId="0" applyFont="1" applyBorder="1" applyAlignment="1">
      <alignment horizontal="center"/>
    </xf>
    <xf numFmtId="0" fontId="3" fillId="0" borderId="24" xfId="0" applyFont="1" applyBorder="1" applyAlignment="1">
      <alignment horizontal="center"/>
    </xf>
    <xf numFmtId="0" fontId="3" fillId="0" borderId="30" xfId="0" applyFont="1" applyBorder="1" applyAlignment="1">
      <alignment horizontal="center"/>
    </xf>
    <xf numFmtId="0" fontId="3" fillId="0" borderId="31" xfId="0" applyFont="1" applyBorder="1" applyAlignment="1">
      <alignment horizontal="center"/>
    </xf>
    <xf numFmtId="0" fontId="3" fillId="0" borderId="32" xfId="0" applyFont="1" applyBorder="1" applyAlignment="1">
      <alignment horizontal="center"/>
    </xf>
    <xf numFmtId="0" fontId="2" fillId="2" borderId="5" xfId="0" applyFont="1" applyFill="1" applyBorder="1" applyAlignment="1"/>
    <xf numFmtId="0" fontId="2" fillId="2" borderId="33" xfId="0" applyFont="1" applyFill="1" applyBorder="1" applyAlignment="1">
      <alignment horizontal="center"/>
    </xf>
    <xf numFmtId="0" fontId="2" fillId="2" borderId="6" xfId="0" applyFont="1" applyFill="1" applyBorder="1" applyAlignment="1">
      <alignment horizontal="center"/>
    </xf>
    <xf numFmtId="0" fontId="2" fillId="2" borderId="34" xfId="0" applyFont="1" applyFill="1" applyBorder="1" applyAlignment="1"/>
    <xf numFmtId="0" fontId="2" fillId="2" borderId="35" xfId="0" applyFont="1" applyFill="1" applyBorder="1" applyAlignment="1">
      <alignment horizontal="center"/>
    </xf>
    <xf numFmtId="0" fontId="2" fillId="2" borderId="36" xfId="0" applyFont="1" applyFill="1" applyBorder="1" applyAlignment="1">
      <alignment horizontal="center"/>
    </xf>
    <xf numFmtId="0" fontId="2" fillId="2" borderId="37" xfId="0" applyFont="1" applyFill="1" applyBorder="1" applyAlignment="1">
      <alignment horizontal="center"/>
    </xf>
    <xf numFmtId="0" fontId="2" fillId="2" borderId="38" xfId="0" applyFont="1" applyFill="1" applyBorder="1" applyAlignment="1">
      <alignment horizontal="center"/>
    </xf>
    <xf numFmtId="0" fontId="3" fillId="0" borderId="3" xfId="0" applyFont="1" applyBorder="1" applyAlignment="1"/>
    <xf numFmtId="164" fontId="3" fillId="2" borderId="0" xfId="0" applyNumberFormat="1" applyFont="1" applyFill="1" applyBorder="1" applyAlignment="1">
      <alignment horizontal="center"/>
    </xf>
    <xf numFmtId="164" fontId="3" fillId="2" borderId="8" xfId="0" applyNumberFormat="1" applyFont="1" applyFill="1" applyBorder="1" applyAlignment="1">
      <alignment horizontal="center"/>
    </xf>
    <xf numFmtId="164" fontId="3" fillId="0" borderId="28" xfId="0" applyNumberFormat="1" applyFont="1" applyBorder="1" applyAlignment="1">
      <alignment horizontal="center"/>
    </xf>
    <xf numFmtId="164" fontId="3" fillId="0" borderId="23" xfId="0" applyNumberFormat="1" applyFont="1" applyBorder="1" applyAlignment="1">
      <alignment horizontal="center"/>
    </xf>
    <xf numFmtId="164" fontId="3" fillId="0" borderId="24" xfId="0" applyNumberFormat="1" applyFont="1" applyBorder="1" applyAlignment="1">
      <alignment horizontal="center"/>
    </xf>
    <xf numFmtId="0" fontId="3" fillId="0" borderId="9" xfId="0" applyFont="1" applyBorder="1" applyAlignment="1"/>
    <xf numFmtId="0" fontId="3" fillId="0" borderId="37" xfId="0" applyFont="1" applyBorder="1" applyAlignment="1"/>
    <xf numFmtId="0" fontId="3" fillId="0" borderId="37" xfId="0" applyFont="1" applyBorder="1" applyAlignment="1">
      <alignment horizontal="center"/>
    </xf>
    <xf numFmtId="0" fontId="3" fillId="0" borderId="38" xfId="0" applyFont="1" applyBorder="1" applyAlignment="1"/>
    <xf numFmtId="0" fontId="3" fillId="0" borderId="24" xfId="0" applyFont="1" applyBorder="1" applyAlignment="1"/>
    <xf numFmtId="0" fontId="3" fillId="0" borderId="25" xfId="0" applyFont="1" applyBorder="1" applyAlignment="1"/>
    <xf numFmtId="0" fontId="3" fillId="0" borderId="26" xfId="0" applyFont="1" applyBorder="1" applyAlignment="1"/>
    <xf numFmtId="0" fontId="3" fillId="0" borderId="29" xfId="0" applyFont="1" applyBorder="1" applyAlignment="1"/>
    <xf numFmtId="0" fontId="3" fillId="0" borderId="20" xfId="0" applyFont="1" applyBorder="1" applyAlignment="1"/>
    <xf numFmtId="0" fontId="3" fillId="0" borderId="20" xfId="0" applyFont="1" applyBorder="1" applyAlignment="1">
      <alignment horizontal="center"/>
    </xf>
    <xf numFmtId="0" fontId="3" fillId="0" borderId="21" xfId="0" applyFont="1" applyBorder="1" applyAlignment="1"/>
    <xf numFmtId="0" fontId="3" fillId="0" borderId="23" xfId="0" applyFont="1" applyBorder="1" applyAlignment="1">
      <alignment horizontal="center"/>
    </xf>
    <xf numFmtId="0" fontId="10" fillId="0" borderId="9" xfId="0" applyFont="1" applyBorder="1" applyAlignment="1"/>
    <xf numFmtId="0" fontId="10" fillId="0" borderId="29" xfId="0" applyFont="1" applyBorder="1" applyAlignment="1"/>
    <xf numFmtId="0" fontId="10" fillId="0" borderId="24" xfId="0" applyFont="1" applyBorder="1" applyAlignment="1"/>
    <xf numFmtId="0" fontId="3" fillId="2" borderId="0" xfId="0" applyFont="1" applyFill="1" applyBorder="1" applyAlignment="1"/>
    <xf numFmtId="0" fontId="3" fillId="2" borderId="0" xfId="0" applyFont="1" applyFill="1" applyBorder="1" applyAlignment="1">
      <alignment horizontal="center"/>
    </xf>
    <xf numFmtId="0" fontId="3" fillId="2" borderId="8" xfId="0" applyFont="1" applyFill="1" applyBorder="1" applyAlignment="1"/>
    <xf numFmtId="0" fontId="3" fillId="2" borderId="28" xfId="0" applyFont="1" applyFill="1" applyBorder="1" applyAlignment="1"/>
    <xf numFmtId="0" fontId="10" fillId="0" borderId="13" xfId="0" applyFont="1" applyBorder="1" applyAlignment="1"/>
    <xf numFmtId="0" fontId="3" fillId="0" borderId="14" xfId="0" applyFont="1" applyBorder="1" applyAlignment="1"/>
    <xf numFmtId="0" fontId="3" fillId="0" borderId="14" xfId="0" applyFont="1" applyBorder="1" applyAlignment="1">
      <alignment horizontal="center"/>
    </xf>
    <xf numFmtId="0" fontId="3" fillId="0" borderId="41" xfId="0" applyFont="1" applyBorder="1" applyAlignment="1"/>
    <xf numFmtId="164" fontId="23" fillId="0" borderId="0" xfId="0" applyNumberFormat="1" applyFont="1" applyAlignment="1"/>
    <xf numFmtId="164" fontId="10" fillId="0" borderId="0" xfId="0" applyNumberFormat="1" applyFont="1" applyAlignment="1"/>
    <xf numFmtId="164" fontId="2" fillId="0" borderId="0" xfId="0" applyNumberFormat="1" applyFont="1" applyAlignment="1">
      <alignment horizontal="center"/>
    </xf>
    <xf numFmtId="164" fontId="3" fillId="2" borderId="40" xfId="0" applyNumberFormat="1" applyFont="1" applyFill="1" applyBorder="1" applyAlignment="1">
      <alignment horizontal="center"/>
    </xf>
    <xf numFmtId="164" fontId="3" fillId="2" borderId="26" xfId="0" applyNumberFormat="1" applyFont="1" applyFill="1" applyBorder="1" applyAlignment="1">
      <alignment horizontal="center"/>
    </xf>
    <xf numFmtId="164" fontId="2" fillId="0" borderId="26" xfId="0" applyNumberFormat="1" applyFont="1" applyBorder="1" applyAlignment="1">
      <alignment horizontal="center"/>
    </xf>
    <xf numFmtId="0" fontId="27" fillId="0" borderId="0" xfId="0" applyFont="1" applyAlignment="1"/>
    <xf numFmtId="164" fontId="3" fillId="0" borderId="32" xfId="0" applyNumberFormat="1" applyFont="1" applyBorder="1" applyAlignment="1">
      <alignment horizontal="center"/>
    </xf>
    <xf numFmtId="0" fontId="10" fillId="0" borderId="0" xfId="0" applyFont="1" applyAlignment="1">
      <alignment horizontal="center"/>
    </xf>
    <xf numFmtId="164" fontId="3" fillId="0" borderId="3" xfId="0" applyNumberFormat="1" applyFont="1" applyFill="1" applyBorder="1" applyAlignment="1">
      <alignment horizontal="center"/>
    </xf>
    <xf numFmtId="170" fontId="3" fillId="0" borderId="0" xfId="0" applyNumberFormat="1" applyFont="1" applyAlignment="1"/>
    <xf numFmtId="43" fontId="3" fillId="0" borderId="0" xfId="1" applyFont="1" applyAlignment="1"/>
    <xf numFmtId="43" fontId="3" fillId="0" borderId="0" xfId="1" applyNumberFormat="1" applyFont="1" applyAlignment="1"/>
    <xf numFmtId="164" fontId="3" fillId="0" borderId="25" xfId="0" applyNumberFormat="1" applyFont="1" applyFill="1" applyBorder="1" applyAlignment="1">
      <alignment horizontal="center"/>
    </xf>
    <xf numFmtId="164" fontId="3" fillId="0" borderId="26" xfId="0" applyNumberFormat="1" applyFont="1" applyFill="1" applyBorder="1" applyAlignment="1">
      <alignment horizontal="center"/>
    </xf>
    <xf numFmtId="164" fontId="2" fillId="0" borderId="2" xfId="0" applyNumberFormat="1" applyFont="1" applyFill="1" applyBorder="1" applyAlignment="1">
      <alignment horizontal="center"/>
    </xf>
    <xf numFmtId="164" fontId="26" fillId="0" borderId="3" xfId="0" applyNumberFormat="1" applyFont="1" applyFill="1" applyBorder="1" applyAlignment="1">
      <alignment horizontal="center"/>
    </xf>
    <xf numFmtId="169" fontId="3" fillId="0" borderId="0" xfId="0" applyNumberFormat="1" applyFont="1" applyAlignment="1"/>
    <xf numFmtId="0" fontId="31" fillId="0" borderId="0" xfId="0" applyFont="1" applyAlignment="1"/>
    <xf numFmtId="170" fontId="25" fillId="0" borderId="0" xfId="0" applyNumberFormat="1" applyFont="1" applyAlignment="1"/>
    <xf numFmtId="170" fontId="3" fillId="0" borderId="0" xfId="0" applyNumberFormat="1" applyFont="1" applyAlignment="1">
      <alignment horizontal="center"/>
    </xf>
    <xf numFmtId="164" fontId="3" fillId="0" borderId="25" xfId="0" applyNumberFormat="1" applyFont="1" applyFill="1" applyBorder="1" applyAlignment="1"/>
    <xf numFmtId="164" fontId="3" fillId="0" borderId="26" xfId="0" applyNumberFormat="1" applyFont="1" applyFill="1" applyBorder="1" applyAlignment="1"/>
    <xf numFmtId="165" fontId="3" fillId="0" borderId="0" xfId="0" applyNumberFormat="1" applyFont="1" applyAlignment="1">
      <alignment horizontal="center"/>
    </xf>
    <xf numFmtId="164" fontId="2" fillId="0" borderId="24" xfId="0" applyNumberFormat="1" applyFont="1" applyFill="1" applyBorder="1" applyAlignment="1">
      <alignment horizontal="center"/>
    </xf>
    <xf numFmtId="0" fontId="0" fillId="0" borderId="0" xfId="0" applyFont="1" applyAlignment="1"/>
    <xf numFmtId="0" fontId="10" fillId="0" borderId="0" xfId="0" applyFont="1" applyAlignment="1"/>
    <xf numFmtId="0" fontId="10" fillId="2" borderId="5" xfId="0" applyFont="1" applyFill="1" applyBorder="1" applyAlignment="1"/>
    <xf numFmtId="0" fontId="10" fillId="2" borderId="13" xfId="0" applyFont="1" applyFill="1" applyBorder="1" applyAlignment="1"/>
    <xf numFmtId="0" fontId="3" fillId="0" borderId="18" xfId="0" applyFont="1" applyBorder="1" applyAlignment="1"/>
    <xf numFmtId="0" fontId="3" fillId="0" borderId="28" xfId="0" applyFont="1" applyBorder="1" applyAlignment="1"/>
    <xf numFmtId="0" fontId="2" fillId="2" borderId="27" xfId="0" applyFont="1" applyFill="1" applyBorder="1" applyAlignment="1">
      <alignment horizontal="center"/>
    </xf>
    <xf numFmtId="0" fontId="0" fillId="0" borderId="0" xfId="0" applyFont="1" applyAlignment="1"/>
    <xf numFmtId="164" fontId="4" fillId="2" borderId="1" xfId="0" quotePrefix="1" applyNumberFormat="1" applyFont="1" applyFill="1" applyBorder="1" applyAlignment="1">
      <alignment horizontal="center"/>
    </xf>
    <xf numFmtId="0" fontId="2" fillId="2" borderId="33" xfId="0" applyFont="1" applyFill="1" applyBorder="1" applyAlignment="1">
      <alignment horizontal="center"/>
    </xf>
    <xf numFmtId="0" fontId="2" fillId="2" borderId="6" xfId="0" applyFont="1" applyFill="1" applyBorder="1" applyAlignment="1">
      <alignment horizontal="center"/>
    </xf>
    <xf numFmtId="166" fontId="10" fillId="0" borderId="0" xfId="0" applyNumberFormat="1" applyFont="1" applyAlignment="1">
      <alignment horizontal="center"/>
    </xf>
    <xf numFmtId="0" fontId="10" fillId="2" borderId="5" xfId="0" applyFont="1" applyFill="1" applyBorder="1" applyAlignment="1"/>
    <xf numFmtId="0" fontId="10" fillId="2" borderId="6" xfId="0" applyFont="1" applyFill="1" applyBorder="1" applyAlignment="1"/>
    <xf numFmtId="0" fontId="10" fillId="2" borderId="13" xfId="0" applyFont="1" applyFill="1" applyBorder="1" applyAlignment="1"/>
    <xf numFmtId="164" fontId="19" fillId="0" borderId="25" xfId="0" applyNumberFormat="1" applyFont="1" applyFill="1" applyBorder="1" applyAlignment="1">
      <alignment horizontal="center"/>
    </xf>
    <xf numFmtId="0" fontId="20" fillId="0" borderId="0" xfId="0" applyFont="1" applyAlignment="1"/>
    <xf numFmtId="172" fontId="3" fillId="0" borderId="0" xfId="0" applyNumberFormat="1" applyFont="1" applyAlignment="1">
      <alignment horizontal="center"/>
    </xf>
    <xf numFmtId="4" fontId="52" fillId="0" borderId="0" xfId="0" applyNumberFormat="1" applyFont="1" applyAlignment="1"/>
    <xf numFmtId="0" fontId="2" fillId="2" borderId="27" xfId="0" applyFont="1" applyFill="1" applyBorder="1" applyAlignment="1">
      <alignment horizontal="center"/>
    </xf>
    <xf numFmtId="0" fontId="2" fillId="2" borderId="35" xfId="0" applyFont="1" applyFill="1" applyBorder="1" applyAlignment="1">
      <alignment horizontal="center"/>
    </xf>
    <xf numFmtId="0" fontId="2" fillId="2" borderId="36" xfId="0" applyFont="1" applyFill="1" applyBorder="1" applyAlignment="1">
      <alignment horizontal="center"/>
    </xf>
    <xf numFmtId="4" fontId="31" fillId="0" borderId="0" xfId="0" applyNumberFormat="1" applyFont="1" applyAlignment="1"/>
    <xf numFmtId="172" fontId="24" fillId="0" borderId="0" xfId="0" applyNumberFormat="1" applyFont="1" applyAlignment="1"/>
    <xf numFmtId="2" fontId="2" fillId="0" borderId="24" xfId="0" applyNumberFormat="1" applyFont="1" applyFill="1" applyBorder="1" applyAlignment="1">
      <alignment horizontal="center"/>
    </xf>
    <xf numFmtId="3" fontId="52" fillId="0" borderId="0" xfId="0" applyNumberFormat="1" applyFont="1" applyAlignment="1"/>
    <xf numFmtId="164" fontId="0" fillId="0" borderId="0" xfId="0" applyNumberFormat="1" applyFont="1" applyAlignment="1"/>
    <xf numFmtId="0" fontId="3" fillId="0" borderId="28" xfId="0" applyFont="1" applyBorder="1" applyAlignment="1">
      <alignment horizontal="left"/>
    </xf>
    <xf numFmtId="0" fontId="3" fillId="0" borderId="51" xfId="0" applyFont="1" applyBorder="1" applyAlignment="1">
      <alignment horizontal="left"/>
    </xf>
    <xf numFmtId="0" fontId="53" fillId="0" borderId="0" xfId="0" applyFont="1" applyAlignment="1"/>
    <xf numFmtId="170" fontId="54" fillId="0" borderId="0" xfId="0" applyNumberFormat="1" applyFont="1" applyAlignment="1"/>
    <xf numFmtId="164" fontId="54" fillId="0" borderId="0" xfId="0" applyNumberFormat="1" applyFont="1" applyAlignment="1"/>
    <xf numFmtId="164" fontId="55" fillId="0" borderId="3" xfId="0" applyNumberFormat="1" applyFont="1" applyFill="1" applyBorder="1" applyAlignment="1">
      <alignment horizontal="center"/>
    </xf>
    <xf numFmtId="173" fontId="3" fillId="0" borderId="0" xfId="0" applyNumberFormat="1" applyFont="1" applyAlignment="1"/>
    <xf numFmtId="174" fontId="3" fillId="0" borderId="0" xfId="0" applyNumberFormat="1" applyFont="1" applyAlignment="1">
      <alignment horizontal="center"/>
    </xf>
    <xf numFmtId="164" fontId="3" fillId="35" borderId="25" xfId="0" applyNumberFormat="1" applyFont="1" applyFill="1" applyBorder="1" applyAlignment="1">
      <alignment horizontal="center"/>
    </xf>
    <xf numFmtId="164" fontId="3" fillId="35" borderId="26" xfId="0" applyNumberFormat="1" applyFont="1" applyFill="1" applyBorder="1" applyAlignment="1">
      <alignment horizontal="center"/>
    </xf>
    <xf numFmtId="164" fontId="2" fillId="35" borderId="24" xfId="0" applyNumberFormat="1" applyFont="1" applyFill="1" applyBorder="1" applyAlignment="1">
      <alignment horizontal="center"/>
    </xf>
    <xf numFmtId="4" fontId="0" fillId="0" borderId="0" xfId="0" applyNumberFormat="1" applyFont="1" applyAlignment="1"/>
    <xf numFmtId="174" fontId="3" fillId="0" borderId="0" xfId="0" applyNumberFormat="1" applyFont="1" applyAlignment="1"/>
    <xf numFmtId="169" fontId="27" fillId="0" borderId="0" xfId="0" applyNumberFormat="1" applyFont="1" applyAlignment="1"/>
    <xf numFmtId="175" fontId="3" fillId="0" borderId="0" xfId="0" applyNumberFormat="1" applyFont="1" applyAlignment="1"/>
    <xf numFmtId="164" fontId="2" fillId="35" borderId="18" xfId="0" applyNumberFormat="1" applyFont="1" applyFill="1" applyBorder="1" applyAlignment="1">
      <alignment horizontal="center"/>
    </xf>
    <xf numFmtId="164" fontId="2" fillId="35" borderId="39" xfId="0" applyNumberFormat="1" applyFont="1" applyFill="1" applyBorder="1" applyAlignment="1">
      <alignment horizontal="center"/>
    </xf>
    <xf numFmtId="164" fontId="2" fillId="35" borderId="40" xfId="0" applyNumberFormat="1" applyFont="1" applyFill="1" applyBorder="1" applyAlignment="1">
      <alignment horizontal="center"/>
    </xf>
    <xf numFmtId="164" fontId="2" fillId="35" borderId="29" xfId="0" applyNumberFormat="1" applyFont="1" applyFill="1" applyBorder="1" applyAlignment="1">
      <alignment horizontal="center"/>
    </xf>
    <xf numFmtId="164" fontId="2" fillId="0" borderId="19" xfId="0" applyNumberFormat="1" applyFont="1" applyFill="1" applyBorder="1" applyAlignment="1">
      <alignment horizontal="center"/>
    </xf>
    <xf numFmtId="164" fontId="2" fillId="0" borderId="20" xfId="0" applyNumberFormat="1" applyFont="1" applyFill="1" applyBorder="1" applyAlignment="1">
      <alignment horizontal="center"/>
    </xf>
    <xf numFmtId="164" fontId="2" fillId="0" borderId="21" xfId="0" applyNumberFormat="1" applyFont="1" applyFill="1" applyBorder="1" applyAlignment="1">
      <alignment horizontal="center"/>
    </xf>
    <xf numFmtId="4" fontId="28" fillId="0" borderId="0" xfId="0" applyNumberFormat="1" applyFont="1" applyAlignment="1"/>
    <xf numFmtId="166" fontId="3" fillId="0" borderId="0" xfId="0" applyNumberFormat="1" applyFont="1" applyAlignment="1">
      <alignment horizontal="center"/>
    </xf>
    <xf numFmtId="164" fontId="3" fillId="35" borderId="3" xfId="0" applyNumberFormat="1" applyFont="1" applyFill="1" applyBorder="1" applyAlignment="1">
      <alignment horizontal="center"/>
    </xf>
    <xf numFmtId="164" fontId="26" fillId="35" borderId="3" xfId="0" applyNumberFormat="1" applyFont="1" applyFill="1" applyBorder="1" applyAlignment="1">
      <alignment horizontal="center"/>
    </xf>
    <xf numFmtId="4" fontId="20" fillId="0" borderId="0" xfId="0" applyNumberFormat="1" applyFont="1" applyAlignment="1"/>
    <xf numFmtId="4" fontId="24" fillId="0" borderId="0" xfId="0" applyNumberFormat="1" applyFont="1" applyAlignment="1"/>
    <xf numFmtId="0" fontId="10" fillId="0" borderId="0" xfId="0" applyFont="1" applyAlignment="1"/>
    <xf numFmtId="0" fontId="3" fillId="0" borderId="28" xfId="0" applyFont="1" applyBorder="1" applyAlignment="1"/>
    <xf numFmtId="0" fontId="3" fillId="0" borderId="18" xfId="0" applyFont="1" applyBorder="1" applyAlignment="1"/>
    <xf numFmtId="0" fontId="3" fillId="0" borderId="28" xfId="0" applyFont="1" applyBorder="1" applyAlignment="1">
      <alignment horizontal="left"/>
    </xf>
    <xf numFmtId="0" fontId="3" fillId="0" borderId="51" xfId="0" applyFont="1" applyBorder="1" applyAlignment="1">
      <alignment horizontal="left"/>
    </xf>
    <xf numFmtId="0" fontId="10" fillId="2" borderId="5" xfId="0" applyFont="1" applyFill="1" applyBorder="1" applyAlignment="1"/>
    <xf numFmtId="0" fontId="10" fillId="2" borderId="6" xfId="0" applyFont="1" applyFill="1" applyBorder="1" applyAlignment="1"/>
    <xf numFmtId="0" fontId="10" fillId="2" borderId="13" xfId="0" applyFont="1" applyFill="1" applyBorder="1" applyAlignment="1"/>
    <xf numFmtId="164" fontId="56" fillId="0" borderId="26" xfId="0" applyNumberFormat="1" applyFont="1" applyFill="1" applyBorder="1" applyAlignment="1">
      <alignment horizontal="center"/>
    </xf>
    <xf numFmtId="164" fontId="56" fillId="0" borderId="25" xfId="0" applyNumberFormat="1" applyFont="1" applyFill="1" applyBorder="1" applyAlignment="1">
      <alignment horizontal="center"/>
    </xf>
    <xf numFmtId="166" fontId="20" fillId="0" borderId="0" xfId="0" applyNumberFormat="1" applyFont="1" applyAlignment="1"/>
    <xf numFmtId="0" fontId="10" fillId="0" borderId="0" xfId="0" applyFont="1" applyAlignment="1"/>
    <xf numFmtId="164" fontId="12" fillId="0" borderId="0" xfId="0" applyNumberFormat="1" applyFont="1" applyAlignment="1">
      <alignment horizontal="left"/>
    </xf>
    <xf numFmtId="164" fontId="12" fillId="0" borderId="0" xfId="0" applyNumberFormat="1" applyFont="1" applyAlignment="1">
      <alignment horizontal="left" wrapText="1"/>
    </xf>
    <xf numFmtId="164" fontId="10" fillId="0" borderId="23" xfId="0" applyNumberFormat="1" applyFont="1" applyBorder="1" applyAlignment="1">
      <alignment horizontal="left"/>
    </xf>
    <xf numFmtId="164" fontId="10" fillId="0" borderId="42" xfId="0" applyNumberFormat="1" applyFont="1" applyBorder="1" applyAlignment="1">
      <alignment horizontal="left"/>
    </xf>
    <xf numFmtId="164" fontId="10" fillId="0" borderId="43" xfId="0" applyNumberFormat="1" applyFont="1" applyBorder="1" applyAlignment="1">
      <alignment horizontal="left"/>
    </xf>
    <xf numFmtId="164" fontId="10" fillId="2" borderId="23" xfId="0" applyNumberFormat="1" applyFont="1" applyFill="1" applyBorder="1" applyAlignment="1"/>
    <xf numFmtId="164" fontId="10" fillId="2" borderId="42" xfId="0" applyNumberFormat="1" applyFont="1" applyFill="1" applyBorder="1" applyAlignment="1"/>
    <xf numFmtId="164" fontId="10" fillId="2" borderId="43" xfId="0" applyNumberFormat="1" applyFont="1" applyFill="1" applyBorder="1" applyAlignment="1"/>
    <xf numFmtId="0" fontId="10" fillId="0" borderId="44" xfId="0" applyFont="1" applyBorder="1" applyAlignment="1"/>
    <xf numFmtId="0" fontId="10" fillId="0" borderId="45" xfId="0" applyFont="1" applyBorder="1" applyAlignment="1"/>
    <xf numFmtId="0" fontId="10" fillId="0" borderId="46" xfId="0" applyFont="1" applyBorder="1" applyAlignment="1"/>
    <xf numFmtId="0" fontId="10" fillId="0" borderId="33" xfId="0" applyFont="1" applyBorder="1" applyAlignment="1"/>
    <xf numFmtId="164" fontId="14" fillId="0" borderId="0" xfId="0" applyNumberFormat="1" applyFont="1" applyAlignment="1"/>
    <xf numFmtId="0" fontId="2" fillId="34" borderId="18" xfId="0" applyFont="1" applyFill="1" applyBorder="1" applyAlignment="1">
      <alignment horizontal="center"/>
    </xf>
    <xf numFmtId="0" fontId="2" fillId="34" borderId="49" xfId="0" applyFont="1" applyFill="1" applyBorder="1" applyAlignment="1">
      <alignment horizontal="center"/>
    </xf>
    <xf numFmtId="0" fontId="2" fillId="34" borderId="53" xfId="0" applyFont="1" applyFill="1" applyBorder="1" applyAlignment="1">
      <alignment horizontal="center"/>
    </xf>
    <xf numFmtId="0" fontId="2" fillId="2" borderId="28" xfId="0" applyFont="1" applyFill="1" applyBorder="1" applyAlignment="1">
      <alignment horizontal="center"/>
    </xf>
    <xf numFmtId="0" fontId="2" fillId="2" borderId="42" xfId="0" applyFont="1" applyFill="1" applyBorder="1" applyAlignment="1">
      <alignment horizontal="center"/>
    </xf>
    <xf numFmtId="0" fontId="2" fillId="2" borderId="51" xfId="0" applyFont="1" applyFill="1" applyBorder="1" applyAlignment="1">
      <alignment horizontal="center"/>
    </xf>
    <xf numFmtId="0" fontId="3" fillId="0" borderId="28" xfId="0" applyFont="1" applyBorder="1" applyAlignment="1"/>
    <xf numFmtId="0" fontId="3" fillId="0" borderId="51" xfId="0" applyFont="1" applyBorder="1" applyAlignment="1"/>
    <xf numFmtId="0" fontId="10" fillId="0" borderId="47" xfId="0" applyFont="1" applyBorder="1" applyAlignment="1"/>
    <xf numFmtId="0" fontId="10" fillId="0" borderId="52" xfId="0" applyFont="1" applyBorder="1" applyAlignment="1"/>
    <xf numFmtId="0" fontId="2" fillId="2" borderId="9" xfId="0" applyFont="1" applyFill="1" applyBorder="1" applyAlignment="1">
      <alignment horizontal="center" vertical="center"/>
    </xf>
    <xf numFmtId="0" fontId="2" fillId="2" borderId="12" xfId="0" applyFont="1" applyFill="1" applyBorder="1" applyAlignment="1">
      <alignment horizontal="center" vertical="center"/>
    </xf>
    <xf numFmtId="0" fontId="2" fillId="2" borderId="15" xfId="0" applyFont="1" applyFill="1" applyBorder="1" applyAlignment="1">
      <alignment horizontal="center" vertical="center"/>
    </xf>
    <xf numFmtId="0" fontId="29" fillId="0" borderId="33" xfId="0" applyFont="1" applyBorder="1" applyAlignment="1">
      <alignment horizontal="left" vertical="center" wrapText="1"/>
    </xf>
    <xf numFmtId="0" fontId="29" fillId="0" borderId="0" xfId="0" applyFont="1" applyBorder="1" applyAlignment="1">
      <alignment horizontal="left" vertical="center" wrapText="1"/>
    </xf>
    <xf numFmtId="164" fontId="10" fillId="2" borderId="48" xfId="0" applyNumberFormat="1" applyFont="1" applyFill="1" applyBorder="1" applyAlignment="1"/>
    <xf numFmtId="164" fontId="10" fillId="2" borderId="49" xfId="0" applyNumberFormat="1" applyFont="1" applyFill="1" applyBorder="1" applyAlignment="1"/>
    <xf numFmtId="164" fontId="10" fillId="2" borderId="50" xfId="0" applyNumberFormat="1" applyFont="1" applyFill="1" applyBorder="1" applyAlignment="1"/>
    <xf numFmtId="0" fontId="3" fillId="0" borderId="47" xfId="0" applyFont="1" applyBorder="1" applyAlignment="1">
      <alignment horizontal="left"/>
    </xf>
    <xf numFmtId="0" fontId="3" fillId="0" borderId="52" xfId="0" applyFont="1" applyBorder="1" applyAlignment="1">
      <alignment horizontal="left"/>
    </xf>
    <xf numFmtId="0" fontId="3" fillId="0" borderId="18" xfId="0" applyFont="1" applyBorder="1" applyAlignment="1"/>
    <xf numFmtId="0" fontId="3" fillId="0" borderId="53" xfId="0" applyFont="1" applyBorder="1" applyAlignment="1"/>
    <xf numFmtId="0" fontId="3" fillId="0" borderId="28" xfId="0" applyFont="1" applyBorder="1" applyAlignment="1">
      <alignment horizontal="left"/>
    </xf>
    <xf numFmtId="0" fontId="3" fillId="0" borderId="51" xfId="0" applyFont="1" applyBorder="1" applyAlignment="1">
      <alignment horizontal="left"/>
    </xf>
    <xf numFmtId="0" fontId="2" fillId="0" borderId="28" xfId="0" applyFont="1" applyBorder="1" applyAlignment="1"/>
    <xf numFmtId="0" fontId="2" fillId="0" borderId="51" xfId="0" applyFont="1" applyBorder="1" applyAlignment="1"/>
    <xf numFmtId="0" fontId="30" fillId="0" borderId="0" xfId="0" applyFont="1" applyAlignment="1">
      <alignment horizontal="left"/>
    </xf>
    <xf numFmtId="0" fontId="10" fillId="2" borderId="5" xfId="0" applyFont="1" applyFill="1" applyBorder="1" applyAlignment="1"/>
    <xf numFmtId="0" fontId="10" fillId="2" borderId="6" xfId="0" applyFont="1" applyFill="1" applyBorder="1" applyAlignment="1"/>
    <xf numFmtId="0" fontId="10" fillId="2" borderId="13" xfId="0" applyFont="1" applyFill="1" applyBorder="1" applyAlignment="1"/>
    <xf numFmtId="0" fontId="10" fillId="2" borderId="41" xfId="0" applyFont="1" applyFill="1" applyBorder="1" applyAlignment="1"/>
    <xf numFmtId="0" fontId="2" fillId="0" borderId="18" xfId="0" applyFont="1" applyBorder="1" applyAlignment="1"/>
    <xf numFmtId="0" fontId="2" fillId="0" borderId="53" xfId="0" applyFont="1" applyBorder="1" applyAlignment="1"/>
  </cellXfs>
  <cellStyles count="71">
    <cellStyle name="20% - Accent1 2" xfId="34" xr:uid="{00000000-0005-0000-0000-000000000000}"/>
    <cellStyle name="20% - Accent2 2" xfId="38" xr:uid="{00000000-0005-0000-0000-000001000000}"/>
    <cellStyle name="20% - Accent3 2" xfId="42" xr:uid="{00000000-0005-0000-0000-000002000000}"/>
    <cellStyle name="20% - Accent4 2" xfId="46" xr:uid="{00000000-0005-0000-0000-000003000000}"/>
    <cellStyle name="20% - Accent5 2" xfId="50" xr:uid="{00000000-0005-0000-0000-000004000000}"/>
    <cellStyle name="20% - Accent6 2" xfId="54" xr:uid="{00000000-0005-0000-0000-000005000000}"/>
    <cellStyle name="40% - Accent1 2" xfId="35" xr:uid="{00000000-0005-0000-0000-000006000000}"/>
    <cellStyle name="40% - Accent2 2" xfId="39" xr:uid="{00000000-0005-0000-0000-000007000000}"/>
    <cellStyle name="40% - Accent3 2" xfId="43" xr:uid="{00000000-0005-0000-0000-000008000000}"/>
    <cellStyle name="40% - Accent4 2" xfId="47" xr:uid="{00000000-0005-0000-0000-000009000000}"/>
    <cellStyle name="40% - Accent5 2" xfId="51" xr:uid="{00000000-0005-0000-0000-00000A000000}"/>
    <cellStyle name="40% - Accent6 2" xfId="55" xr:uid="{00000000-0005-0000-0000-00000B000000}"/>
    <cellStyle name="60% - Accent1 2" xfId="36" xr:uid="{00000000-0005-0000-0000-00000C000000}"/>
    <cellStyle name="60% - Accent2 2" xfId="40" xr:uid="{00000000-0005-0000-0000-00000D000000}"/>
    <cellStyle name="60% - Accent3 2" xfId="44" xr:uid="{00000000-0005-0000-0000-00000E000000}"/>
    <cellStyle name="60% - Accent4 2" xfId="48" xr:uid="{00000000-0005-0000-0000-00000F000000}"/>
    <cellStyle name="60% - Accent5 2" xfId="52" xr:uid="{00000000-0005-0000-0000-000010000000}"/>
    <cellStyle name="60% - Accent6 2" xfId="56" xr:uid="{00000000-0005-0000-0000-000011000000}"/>
    <cellStyle name="Accent1 2" xfId="33" xr:uid="{00000000-0005-0000-0000-000012000000}"/>
    <cellStyle name="Accent2 2" xfId="37" xr:uid="{00000000-0005-0000-0000-000013000000}"/>
    <cellStyle name="Accent3 2" xfId="41" xr:uid="{00000000-0005-0000-0000-000014000000}"/>
    <cellStyle name="Accent4 2" xfId="45" xr:uid="{00000000-0005-0000-0000-000015000000}"/>
    <cellStyle name="Accent5 2" xfId="49" xr:uid="{00000000-0005-0000-0000-000016000000}"/>
    <cellStyle name="Accent6 2" xfId="53" xr:uid="{00000000-0005-0000-0000-000017000000}"/>
    <cellStyle name="Bad 2" xfId="22" xr:uid="{00000000-0005-0000-0000-000018000000}"/>
    <cellStyle name="Calculation 2" xfId="26" xr:uid="{00000000-0005-0000-0000-000019000000}"/>
    <cellStyle name="Check Cell 2" xfId="28" xr:uid="{00000000-0005-0000-0000-00001A000000}"/>
    <cellStyle name="Comma" xfId="1" builtinId="3"/>
    <cellStyle name="Comma 2" xfId="15" xr:uid="{00000000-0005-0000-0000-00001C000000}"/>
    <cellStyle name="Comma 3" xfId="57" xr:uid="{00000000-0005-0000-0000-00001D000000}"/>
    <cellStyle name="Comma 3 2" xfId="67" xr:uid="{00000000-0005-0000-0000-00001E000000}"/>
    <cellStyle name="Comma 4" xfId="60" xr:uid="{00000000-0005-0000-0000-00001F000000}"/>
    <cellStyle name="Comma 5" xfId="66" xr:uid="{00000000-0005-0000-0000-000020000000}"/>
    <cellStyle name="Comma 6" xfId="3" xr:uid="{00000000-0005-0000-0000-000021000000}"/>
    <cellStyle name="Comma 7" xfId="69" xr:uid="{00000000-0005-0000-0000-000022000000}"/>
    <cellStyle name="Explanatory Text 2" xfId="31" xr:uid="{00000000-0005-0000-0000-000023000000}"/>
    <cellStyle name="Good 2" xfId="21" xr:uid="{00000000-0005-0000-0000-000024000000}"/>
    <cellStyle name="Heading 1 2" xfId="17" xr:uid="{00000000-0005-0000-0000-000025000000}"/>
    <cellStyle name="Heading 2 2" xfId="18" xr:uid="{00000000-0005-0000-0000-000026000000}"/>
    <cellStyle name="Heading 3 2" xfId="19" xr:uid="{00000000-0005-0000-0000-000027000000}"/>
    <cellStyle name="Heading 4 2" xfId="20" xr:uid="{00000000-0005-0000-0000-000028000000}"/>
    <cellStyle name="Input 2" xfId="24" xr:uid="{00000000-0005-0000-0000-000029000000}"/>
    <cellStyle name="Linked Cell 2" xfId="27" xr:uid="{00000000-0005-0000-0000-00002A000000}"/>
    <cellStyle name="Neutral 2" xfId="23" xr:uid="{00000000-0005-0000-0000-00002B000000}"/>
    <cellStyle name="Normal" xfId="0" builtinId="0"/>
    <cellStyle name="Normal 10" xfId="12" xr:uid="{00000000-0005-0000-0000-00002D000000}"/>
    <cellStyle name="Normal 11" xfId="65" xr:uid="{00000000-0005-0000-0000-00002E000000}"/>
    <cellStyle name="Normal 12" xfId="64" xr:uid="{00000000-0005-0000-0000-00002F000000}"/>
    <cellStyle name="Normal 13" xfId="2" xr:uid="{00000000-0005-0000-0000-000030000000}"/>
    <cellStyle name="Normal 14" xfId="62" xr:uid="{00000000-0005-0000-0000-000031000000}"/>
    <cellStyle name="Normal 15" xfId="68" xr:uid="{00000000-0005-0000-0000-000032000000}"/>
    <cellStyle name="Normal 16" xfId="59" xr:uid="{00000000-0005-0000-0000-000033000000}"/>
    <cellStyle name="Normal 2" xfId="14" xr:uid="{00000000-0005-0000-0000-000034000000}"/>
    <cellStyle name="Normal 2 2" xfId="5" xr:uid="{00000000-0005-0000-0000-000035000000}"/>
    <cellStyle name="Normal 2 3" xfId="70" xr:uid="{00000000-0005-0000-0000-000036000000}"/>
    <cellStyle name="Normal 2 4" xfId="10" xr:uid="{00000000-0005-0000-0000-000037000000}"/>
    <cellStyle name="Normal 3" xfId="61" xr:uid="{00000000-0005-0000-0000-000038000000}"/>
    <cellStyle name="Normal 3 5" xfId="8" xr:uid="{00000000-0005-0000-0000-000039000000}"/>
    <cellStyle name="Normal 4" xfId="7" xr:uid="{00000000-0005-0000-0000-00003A000000}"/>
    <cellStyle name="Normal 5" xfId="11" xr:uid="{00000000-0005-0000-0000-00003B000000}"/>
    <cellStyle name="Normal 6" xfId="6" xr:uid="{00000000-0005-0000-0000-00003C000000}"/>
    <cellStyle name="Normal 7" xfId="13" xr:uid="{00000000-0005-0000-0000-00003D000000}"/>
    <cellStyle name="Normal 8" xfId="63" xr:uid="{00000000-0005-0000-0000-00003E000000}"/>
    <cellStyle name="Normal 9" xfId="9" xr:uid="{00000000-0005-0000-0000-00003F000000}"/>
    <cellStyle name="Note 2" xfId="30" xr:uid="{00000000-0005-0000-0000-000040000000}"/>
    <cellStyle name="Output 2" xfId="25" xr:uid="{00000000-0005-0000-0000-000041000000}"/>
    <cellStyle name="Percent 2" xfId="4" xr:uid="{00000000-0005-0000-0000-000042000000}"/>
    <cellStyle name="Percent 5" xfId="58" xr:uid="{00000000-0005-0000-0000-000043000000}"/>
    <cellStyle name="Title 2" xfId="16" xr:uid="{00000000-0005-0000-0000-000044000000}"/>
    <cellStyle name="Total 2" xfId="32" xr:uid="{00000000-0005-0000-0000-000045000000}"/>
    <cellStyle name="Warning Text 2" xfId="29" xr:uid="{00000000-0005-0000-0000-000046000000}"/>
  </cellStyles>
  <dxfs count="0"/>
  <tableStyles count="0" defaultTableStyle="TableStyleMedium2" defaultPivotStyle="PivotStyleLight16"/>
  <colors>
    <mruColors>
      <color rgb="FF33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395"/>
  <sheetViews>
    <sheetView tabSelected="1" zoomScaleNormal="100" workbookViewId="0">
      <selection activeCell="C14" sqref="C14"/>
    </sheetView>
  </sheetViews>
  <sheetFormatPr defaultColWidth="12.5703125" defaultRowHeight="15" customHeight="1"/>
  <cols>
    <col min="1" max="1" width="46.7109375" style="132" customWidth="1"/>
    <col min="2" max="2" width="10.85546875" style="132" customWidth="1"/>
    <col min="3" max="3" width="19.140625" style="132" customWidth="1"/>
    <col min="4" max="4" width="16.28515625" style="132" bestFit="1" customWidth="1"/>
    <col min="5" max="5" width="13.28515625" style="132" customWidth="1"/>
    <col min="6" max="6" width="23.5703125" style="132" customWidth="1"/>
    <col min="7" max="7" width="15.140625" style="132" customWidth="1"/>
    <col min="8" max="8" width="12.140625" style="132" bestFit="1" customWidth="1"/>
    <col min="9" max="9" width="12.5703125" style="132"/>
    <col min="10" max="10" width="14.140625" style="132" bestFit="1" customWidth="1"/>
    <col min="11" max="16384" width="12.5703125" style="132"/>
  </cols>
  <sheetData>
    <row r="1" spans="1:8" ht="17.25" customHeight="1">
      <c r="A1" s="238" t="s">
        <v>0</v>
      </c>
      <c r="B1" s="238"/>
      <c r="C1" s="238"/>
      <c r="D1" s="1"/>
      <c r="E1" s="2"/>
      <c r="F1" s="2"/>
      <c r="G1" s="2"/>
      <c r="H1" s="2"/>
    </row>
    <row r="2" spans="1:8" ht="15.75" customHeight="1">
      <c r="A2" s="3" t="s">
        <v>1</v>
      </c>
      <c r="B2" s="4"/>
      <c r="C2" s="5"/>
      <c r="D2" s="1"/>
      <c r="E2" s="2"/>
      <c r="F2" s="2"/>
      <c r="G2" s="2"/>
      <c r="H2" s="2"/>
    </row>
    <row r="3" spans="1:8" ht="15.75" customHeight="1">
      <c r="A3" s="6" t="s">
        <v>2</v>
      </c>
      <c r="B3" s="7"/>
      <c r="C3" s="8"/>
      <c r="D3" s="9"/>
      <c r="E3" s="2"/>
      <c r="F3" s="2"/>
      <c r="G3" s="2"/>
      <c r="H3" s="2"/>
    </row>
    <row r="4" spans="1:8" ht="15.75" customHeight="1">
      <c r="A4" s="6" t="s">
        <v>3</v>
      </c>
      <c r="B4" s="7"/>
      <c r="C4" s="8"/>
      <c r="D4" s="9"/>
      <c r="E4" s="2"/>
      <c r="F4" s="2"/>
      <c r="G4" s="2"/>
      <c r="H4" s="2"/>
    </row>
    <row r="5" spans="1:8" ht="15.75" customHeight="1">
      <c r="A5" s="3" t="s">
        <v>4</v>
      </c>
      <c r="B5" s="4"/>
      <c r="C5" s="5"/>
      <c r="D5" s="1"/>
      <c r="E5" s="1"/>
      <c r="F5" s="1"/>
      <c r="G5" s="2"/>
      <c r="H5" s="2"/>
    </row>
    <row r="6" spans="1:8" ht="15.75" customHeight="1">
      <c r="A6" s="10" t="s">
        <v>5</v>
      </c>
      <c r="B6" s="7"/>
      <c r="C6" s="8"/>
      <c r="D6" s="9"/>
      <c r="E6" s="2"/>
      <c r="F6" s="2"/>
      <c r="G6" s="2"/>
      <c r="H6" s="2"/>
    </row>
    <row r="7" spans="1:8" ht="15.75" customHeight="1">
      <c r="A7" s="10" t="s">
        <v>6</v>
      </c>
      <c r="B7" s="7"/>
      <c r="C7" s="8"/>
      <c r="D7" s="9"/>
      <c r="E7" s="2"/>
      <c r="F7" s="2"/>
      <c r="G7" s="2"/>
      <c r="H7" s="2"/>
    </row>
    <row r="8" spans="1:8" ht="15.75" customHeight="1">
      <c r="A8" s="10" t="s">
        <v>7</v>
      </c>
      <c r="B8" s="7"/>
      <c r="C8" s="8"/>
      <c r="D8" s="9"/>
      <c r="E8" s="2"/>
      <c r="F8" s="2"/>
      <c r="G8" s="2"/>
      <c r="H8" s="2"/>
    </row>
    <row r="9" spans="1:8" ht="15.75" customHeight="1">
      <c r="A9" s="10" t="s">
        <v>8</v>
      </c>
      <c r="B9" s="7"/>
      <c r="C9" s="8"/>
      <c r="D9" s="9"/>
      <c r="E9" s="2"/>
      <c r="F9" s="2"/>
      <c r="G9" s="2"/>
      <c r="H9" s="2"/>
    </row>
    <row r="10" spans="1:8" ht="15.75" customHeight="1">
      <c r="A10" s="10" t="s">
        <v>9</v>
      </c>
      <c r="B10" s="7"/>
      <c r="C10" s="8"/>
      <c r="D10" s="9"/>
      <c r="E10" s="2"/>
      <c r="F10" s="2"/>
      <c r="G10" s="2"/>
      <c r="H10" s="2"/>
    </row>
    <row r="11" spans="1:8" ht="12.75" customHeight="1">
      <c r="A11" s="6"/>
      <c r="B11" s="6"/>
      <c r="C11" s="11"/>
      <c r="D11" s="9"/>
      <c r="E11" s="2"/>
      <c r="F11" s="2"/>
      <c r="G11" s="2"/>
      <c r="H11" s="2"/>
    </row>
    <row r="12" spans="1:8" ht="12.75" customHeight="1">
      <c r="A12" s="12" t="s">
        <v>10</v>
      </c>
      <c r="B12" s="12"/>
      <c r="C12" s="13"/>
      <c r="D12" s="14"/>
      <c r="E12" s="2"/>
      <c r="F12" s="2"/>
      <c r="G12" s="2"/>
      <c r="H12" s="2"/>
    </row>
    <row r="13" spans="1:8" ht="13.5" customHeight="1" thickBot="1">
      <c r="A13" s="133"/>
      <c r="B13" s="133"/>
      <c r="C13" s="15"/>
      <c r="D13" s="9"/>
      <c r="E13" s="2"/>
      <c r="F13" s="2"/>
      <c r="G13" s="2"/>
      <c r="H13" s="2"/>
    </row>
    <row r="14" spans="1:8" ht="14.25" customHeight="1" thickTop="1" thickBot="1">
      <c r="A14" s="239"/>
      <c r="B14" s="240"/>
      <c r="C14" s="140" t="s">
        <v>162</v>
      </c>
      <c r="D14" s="9"/>
      <c r="E14" s="2"/>
      <c r="F14" s="2"/>
      <c r="G14" s="2"/>
      <c r="H14" s="2"/>
    </row>
    <row r="15" spans="1:8" ht="14.25" customHeight="1" thickTop="1" thickBot="1">
      <c r="A15" s="241"/>
      <c r="B15" s="242"/>
      <c r="C15" s="16" t="s">
        <v>11</v>
      </c>
      <c r="D15" s="9"/>
      <c r="E15" s="17"/>
      <c r="F15" s="2"/>
      <c r="G15" s="2"/>
      <c r="H15" s="2"/>
    </row>
    <row r="16" spans="1:8" ht="13.5" customHeight="1" thickTop="1">
      <c r="A16" s="243" t="s">
        <v>12</v>
      </c>
      <c r="B16" s="244"/>
      <c r="C16" s="122">
        <f>+C17+C26+C27+C28+C30</f>
        <v>22050.088000000003</v>
      </c>
      <c r="D16" s="18"/>
      <c r="E16" s="172"/>
      <c r="F16" s="15"/>
      <c r="G16" s="2"/>
      <c r="H16" s="2"/>
    </row>
    <row r="17" spans="1:9" ht="15" customHeight="1">
      <c r="A17" s="234" t="s">
        <v>13</v>
      </c>
      <c r="B17" s="235"/>
      <c r="C17" s="116">
        <f>C18+C20</f>
        <v>14610.162470000001</v>
      </c>
      <c r="D17" s="186"/>
      <c r="E17" s="15"/>
      <c r="F17" s="119"/>
      <c r="G17" s="2"/>
      <c r="H17" s="2"/>
    </row>
    <row r="18" spans="1:9" ht="12.75" customHeight="1">
      <c r="A18" s="234" t="s">
        <v>14</v>
      </c>
      <c r="B18" s="235"/>
      <c r="C18" s="116">
        <v>4582.0820000000003</v>
      </c>
      <c r="D18" s="18"/>
      <c r="E18" s="2"/>
      <c r="F18" s="118"/>
      <c r="G18" s="2"/>
      <c r="H18" s="2"/>
    </row>
    <row r="19" spans="1:9" ht="12.75" customHeight="1">
      <c r="A19" s="159" t="s">
        <v>15</v>
      </c>
      <c r="B19" s="160"/>
      <c r="C19" s="116">
        <v>0</v>
      </c>
      <c r="E19" s="173"/>
      <c r="F19" s="118"/>
      <c r="G19" s="2"/>
      <c r="H19" s="2"/>
    </row>
    <row r="20" spans="1:9" ht="12.75" customHeight="1">
      <c r="A20" s="234" t="s">
        <v>16</v>
      </c>
      <c r="B20" s="235"/>
      <c r="C20" s="116">
        <f>+C21+C22+C24</f>
        <v>10028.080470000001</v>
      </c>
      <c r="E20" s="15"/>
      <c r="F20" s="23"/>
      <c r="G20" s="2"/>
      <c r="H20" s="2"/>
      <c r="I20" s="139"/>
    </row>
    <row r="21" spans="1:9" ht="13.5" customHeight="1">
      <c r="A21" s="234" t="s">
        <v>17</v>
      </c>
      <c r="B21" s="235"/>
      <c r="C21" s="116">
        <v>1167.4970000000001</v>
      </c>
      <c r="D21" s="18"/>
      <c r="E21" s="19"/>
      <c r="F21" s="2"/>
      <c r="G21" s="23"/>
      <c r="H21" s="2"/>
      <c r="I21" s="170"/>
    </row>
    <row r="22" spans="1:9" ht="12" customHeight="1">
      <c r="A22" s="234" t="s">
        <v>18</v>
      </c>
      <c r="B22" s="235"/>
      <c r="C22" s="116">
        <f>C23</f>
        <v>2001.7809999999999</v>
      </c>
      <c r="D22" s="20"/>
      <c r="E22" s="20"/>
      <c r="F22" s="124"/>
      <c r="G22" s="23"/>
      <c r="H22" s="2"/>
      <c r="I22" s="170"/>
    </row>
    <row r="23" spans="1:9" ht="13.5" customHeight="1">
      <c r="A23" s="234" t="s">
        <v>19</v>
      </c>
      <c r="B23" s="235"/>
      <c r="C23" s="116">
        <v>2001.7809999999999</v>
      </c>
      <c r="D23" s="158"/>
      <c r="E23" s="126"/>
      <c r="F23" s="17"/>
      <c r="G23" s="23"/>
      <c r="H23" s="2"/>
      <c r="I23" s="170"/>
    </row>
    <row r="24" spans="1:9" ht="13.5" customHeight="1">
      <c r="A24" s="234" t="s">
        <v>20</v>
      </c>
      <c r="B24" s="235"/>
      <c r="C24" s="116">
        <f>7459.943+114.033-C26-C31</f>
        <v>6858.8024700000005</v>
      </c>
      <c r="D24" s="127"/>
      <c r="E24" s="126"/>
      <c r="F24"/>
      <c r="G24" s="170"/>
      <c r="H24" s="2"/>
      <c r="I24" s="170"/>
    </row>
    <row r="25" spans="1:9" ht="13.5" customHeight="1">
      <c r="A25" s="234" t="s">
        <v>21</v>
      </c>
      <c r="B25" s="235"/>
      <c r="C25" s="116">
        <v>0</v>
      </c>
      <c r="D25" s="117"/>
      <c r="E25" s="154"/>
      <c r="F25" s="170"/>
      <c r="G25" s="170"/>
      <c r="H25" s="125"/>
      <c r="I25" s="139"/>
    </row>
    <row r="26" spans="1:9" ht="13.5" customHeight="1">
      <c r="A26" s="234" t="s">
        <v>22</v>
      </c>
      <c r="B26" s="235"/>
      <c r="C26" s="116">
        <f>1.17*1.309</f>
        <v>1.5315299999999998</v>
      </c>
      <c r="D26" s="125"/>
      <c r="E26" s="154"/>
      <c r="F26"/>
      <c r="G26" s="170"/>
      <c r="H26" s="2"/>
      <c r="I26" s="170"/>
    </row>
    <row r="27" spans="1:9" ht="13.5" customHeight="1">
      <c r="A27" s="234" t="s">
        <v>23</v>
      </c>
      <c r="B27" s="235"/>
      <c r="C27" s="116">
        <v>6.8840000000000003</v>
      </c>
      <c r="D27" s="117"/>
      <c r="E27" s="181"/>
      <c r="F27" s="15"/>
      <c r="G27" s="170"/>
      <c r="H27" s="2"/>
    </row>
    <row r="28" spans="1:9" ht="13.5" customHeight="1">
      <c r="A28" s="234" t="s">
        <v>24</v>
      </c>
      <c r="B28" s="235"/>
      <c r="C28" s="116">
        <v>6717.8680000000004</v>
      </c>
      <c r="D28" s="15"/>
      <c r="E28" s="24"/>
      <c r="F28" s="170"/>
      <c r="G28" s="170"/>
      <c r="H28" s="2"/>
    </row>
    <row r="29" spans="1:9" ht="12.75" customHeight="1">
      <c r="A29" s="234" t="s">
        <v>25</v>
      </c>
      <c r="B29" s="235"/>
      <c r="C29" s="116">
        <v>2.3185630670000004</v>
      </c>
      <c r="D29" s="125"/>
      <c r="E29" s="117"/>
      <c r="F29"/>
      <c r="G29"/>
      <c r="H29" s="2"/>
    </row>
    <row r="30" spans="1:9" ht="12.75" customHeight="1">
      <c r="A30" s="234" t="s">
        <v>26</v>
      </c>
      <c r="B30" s="235"/>
      <c r="C30" s="123">
        <f>+C31</f>
        <v>713.64200000000005</v>
      </c>
      <c r="D30" s="173"/>
      <c r="E30" s="21"/>
      <c r="F30" s="117"/>
      <c r="G30" s="117"/>
      <c r="H30" s="171"/>
    </row>
    <row r="31" spans="1:9" ht="12.75" customHeight="1">
      <c r="A31" s="234" t="s">
        <v>27</v>
      </c>
      <c r="B31" s="235"/>
      <c r="C31" s="123">
        <v>713.64200000000005</v>
      </c>
      <c r="D31" s="150"/>
      <c r="E31" s="165"/>
      <c r="F31" s="2"/>
      <c r="G31" s="2"/>
      <c r="H31" s="23"/>
    </row>
    <row r="32" spans="1:9" ht="12.75" customHeight="1">
      <c r="A32" s="234" t="s">
        <v>28</v>
      </c>
      <c r="B32" s="235"/>
      <c r="C32" s="123">
        <v>0</v>
      </c>
      <c r="D32" s="150"/>
      <c r="E32" s="23"/>
      <c r="F32" s="2"/>
      <c r="G32"/>
      <c r="H32" s="23"/>
    </row>
    <row r="33" spans="1:10" ht="12.75" customHeight="1">
      <c r="A33" s="234" t="s">
        <v>29</v>
      </c>
      <c r="B33" s="235"/>
      <c r="C33" s="123">
        <v>0</v>
      </c>
      <c r="D33" s="22"/>
      <c r="E33" s="24"/>
      <c r="F33" s="2"/>
      <c r="G33" s="2"/>
      <c r="H33" s="23"/>
    </row>
    <row r="34" spans="1:10" ht="12.75" customHeight="1">
      <c r="A34" s="236" t="s">
        <v>30</v>
      </c>
      <c r="B34" s="237"/>
      <c r="C34" s="164">
        <f>SUM(C35:C40)</f>
        <v>82.173370941030001</v>
      </c>
      <c r="D34" s="182"/>
      <c r="E34" s="23"/>
      <c r="F34" s="2"/>
      <c r="G34" s="2"/>
      <c r="H34" s="2"/>
    </row>
    <row r="35" spans="1:10" ht="12.75" customHeight="1">
      <c r="A35" s="234" t="s">
        <v>31</v>
      </c>
      <c r="B35" s="235"/>
      <c r="C35" s="123">
        <v>0</v>
      </c>
      <c r="D35" s="22"/>
      <c r="E35" s="24"/>
      <c r="F35" s="2"/>
      <c r="G35" s="2"/>
      <c r="H35" s="2"/>
    </row>
    <row r="36" spans="1:10" ht="12.75" customHeight="1">
      <c r="A36" s="234" t="s">
        <v>32</v>
      </c>
      <c r="B36" s="235"/>
      <c r="C36" s="123">
        <v>82.173370941030001</v>
      </c>
      <c r="D36" s="185"/>
      <c r="E36" s="149"/>
      <c r="F36" s="2"/>
      <c r="G36" s="2"/>
      <c r="H36" s="2"/>
    </row>
    <row r="37" spans="1:10" ht="12.75" customHeight="1">
      <c r="A37" s="234" t="s">
        <v>33</v>
      </c>
      <c r="B37" s="235"/>
      <c r="C37" s="123">
        <v>0</v>
      </c>
      <c r="D37" s="197"/>
      <c r="E37" s="166"/>
      <c r="F37" s="2"/>
      <c r="G37" s="2"/>
      <c r="H37" s="2"/>
    </row>
    <row r="38" spans="1:10" ht="12.75" customHeight="1">
      <c r="A38" s="234" t="s">
        <v>34</v>
      </c>
      <c r="B38" s="235"/>
      <c r="C38" s="123">
        <v>0</v>
      </c>
      <c r="D38" s="130"/>
      <c r="E38" s="149"/>
      <c r="F38" s="2"/>
      <c r="G38" s="2"/>
      <c r="H38" s="2"/>
    </row>
    <row r="39" spans="1:10" ht="12.75" customHeight="1">
      <c r="A39" s="234" t="s">
        <v>35</v>
      </c>
      <c r="B39" s="235"/>
      <c r="C39" s="116">
        <v>0</v>
      </c>
      <c r="D39" s="170"/>
      <c r="E39" s="149"/>
      <c r="F39" s="2"/>
      <c r="G39" s="2"/>
      <c r="H39" s="2"/>
    </row>
    <row r="40" spans="1:10" ht="13.5" customHeight="1" thickBot="1">
      <c r="A40" s="230" t="s">
        <v>29</v>
      </c>
      <c r="B40" s="231"/>
      <c r="C40" s="26">
        <v>0</v>
      </c>
      <c r="D40" s="25" t="s">
        <v>75</v>
      </c>
      <c r="E40" s="25"/>
      <c r="F40" s="2"/>
      <c r="G40" s="2"/>
      <c r="H40" s="2"/>
      <c r="J40" s="170"/>
    </row>
    <row r="41" spans="1:10" ht="13.5" customHeight="1" thickTop="1">
      <c r="D41" s="143"/>
      <c r="E41" s="27"/>
      <c r="F41" s="2"/>
      <c r="G41" s="2"/>
      <c r="H41" s="15"/>
    </row>
    <row r="42" spans="1:10" ht="12.75" customHeight="1">
      <c r="A42" s="28" t="s">
        <v>36</v>
      </c>
      <c r="B42" s="28"/>
      <c r="C42" s="28"/>
      <c r="D42" s="29"/>
      <c r="E42" s="27"/>
      <c r="F42" s="30"/>
      <c r="G42" s="30"/>
      <c r="H42" s="15"/>
    </row>
    <row r="43" spans="1:10" ht="13.5" customHeight="1" thickBot="1">
      <c r="A43" s="133"/>
      <c r="B43" s="133"/>
      <c r="C43" s="2"/>
      <c r="D43" s="9"/>
      <c r="E43" s="2"/>
      <c r="F43" s="2"/>
      <c r="G43" s="2"/>
      <c r="H43" s="15"/>
    </row>
    <row r="44" spans="1:10" ht="13.5" customHeight="1" thickTop="1">
      <c r="A44" s="144"/>
      <c r="B44" s="145"/>
      <c r="C44" s="212" t="s">
        <v>37</v>
      </c>
      <c r="D44" s="213"/>
      <c r="E44" s="213"/>
      <c r="F44" s="214"/>
      <c r="G44" s="2"/>
      <c r="H44" s="2"/>
    </row>
    <row r="45" spans="1:10" ht="12.75" customHeight="1">
      <c r="A45" s="31"/>
      <c r="B45" s="32"/>
      <c r="C45" s="215" t="s">
        <v>38</v>
      </c>
      <c r="D45" s="216"/>
      <c r="E45" s="216"/>
      <c r="F45" s="217"/>
      <c r="G45" s="2"/>
      <c r="H45" s="2"/>
    </row>
    <row r="46" spans="1:10" ht="12.75" customHeight="1">
      <c r="A46" s="31"/>
      <c r="B46" s="33"/>
      <c r="C46" s="34"/>
      <c r="D46" s="35"/>
      <c r="E46" s="35" t="s">
        <v>39</v>
      </c>
      <c r="F46" s="36" t="s">
        <v>40</v>
      </c>
      <c r="G46" s="2"/>
      <c r="H46" s="2"/>
    </row>
    <row r="47" spans="1:10" ht="12.75" customHeight="1">
      <c r="A47" s="31"/>
      <c r="B47" s="33"/>
      <c r="C47" s="37"/>
      <c r="D47" s="35" t="s">
        <v>41</v>
      </c>
      <c r="E47" s="35" t="s">
        <v>42</v>
      </c>
      <c r="F47" s="36" t="s">
        <v>43</v>
      </c>
      <c r="G47" s="2"/>
      <c r="H47" s="2"/>
      <c r="J47" s="139"/>
    </row>
    <row r="48" spans="1:10" ht="12.75" customHeight="1">
      <c r="A48" s="31"/>
      <c r="B48" s="33"/>
      <c r="C48" s="38" t="s">
        <v>44</v>
      </c>
      <c r="D48" s="35" t="s">
        <v>45</v>
      </c>
      <c r="E48" s="35" t="s">
        <v>46</v>
      </c>
      <c r="F48" s="36" t="s">
        <v>47</v>
      </c>
      <c r="G48" s="2"/>
      <c r="H48" s="39"/>
    </row>
    <row r="49" spans="1:8" ht="13.5" customHeight="1" thickBot="1">
      <c r="A49" s="146"/>
      <c r="B49" s="40"/>
      <c r="C49" s="41"/>
      <c r="D49" s="42"/>
      <c r="E49" s="43"/>
      <c r="F49" s="44"/>
      <c r="G49" s="2"/>
      <c r="H49" s="39"/>
    </row>
    <row r="50" spans="1:8" ht="13.5" customHeight="1" thickTop="1">
      <c r="A50" s="232" t="s">
        <v>48</v>
      </c>
      <c r="B50" s="233"/>
      <c r="C50" s="178">
        <f>+C51+C52+C53+C54</f>
        <v>-7107.2969999999996</v>
      </c>
      <c r="D50" s="179">
        <f>+D51+D52+D53+D54</f>
        <v>-254.17499999999995</v>
      </c>
      <c r="E50" s="179">
        <f>E51+E52+E53+E54</f>
        <v>-1837.3220000000001</v>
      </c>
      <c r="F50" s="180">
        <f>F51+F52+F53+F54</f>
        <v>-5015.8</v>
      </c>
      <c r="G50" s="2"/>
      <c r="H50" s="117"/>
    </row>
    <row r="51" spans="1:8" ht="12.75" customHeight="1">
      <c r="A51" s="45" t="s">
        <v>49</v>
      </c>
      <c r="B51" s="46" t="s">
        <v>50</v>
      </c>
      <c r="C51" s="131">
        <f>+(D51+E51+F51)</f>
        <v>-5825.0969999999998</v>
      </c>
      <c r="D51" s="196">
        <f>-60.4-(953.584-790.409)</f>
        <v>-223.57499999999996</v>
      </c>
      <c r="E51" s="196">
        <f>-26.6-70.522-1390.1</f>
        <v>-1487.222</v>
      </c>
      <c r="F51" s="195">
        <v>-4114.3</v>
      </c>
      <c r="G51" s="124"/>
      <c r="H51" s="117"/>
    </row>
    <row r="52" spans="1:8" ht="12.75" customHeight="1">
      <c r="A52" s="49"/>
      <c r="B52" s="46" t="s">
        <v>51</v>
      </c>
      <c r="C52" s="131">
        <f>+D52+E52+F52</f>
        <v>-1282.2</v>
      </c>
      <c r="D52" s="196">
        <v>-30.6</v>
      </c>
      <c r="E52" s="196">
        <v>-350.1</v>
      </c>
      <c r="F52" s="195">
        <v>-901.5</v>
      </c>
      <c r="G52" s="117"/>
      <c r="H52" s="15"/>
    </row>
    <row r="53" spans="1:8" ht="12.75" customHeight="1">
      <c r="A53" s="45" t="s">
        <v>52</v>
      </c>
      <c r="B53" s="46" t="s">
        <v>50</v>
      </c>
      <c r="C53" s="50"/>
      <c r="D53" s="120"/>
      <c r="E53" s="128"/>
      <c r="F53" s="129"/>
      <c r="G53" s="117"/>
      <c r="H53" s="53"/>
    </row>
    <row r="54" spans="1:8" ht="12.75" customHeight="1">
      <c r="A54" s="49"/>
      <c r="B54" s="46" t="s">
        <v>51</v>
      </c>
      <c r="C54" s="50"/>
      <c r="D54" s="47"/>
      <c r="E54" s="51"/>
      <c r="F54" s="52"/>
      <c r="G54" s="117"/>
      <c r="H54" s="53"/>
    </row>
    <row r="55" spans="1:8" ht="12.75" customHeight="1">
      <c r="A55" s="218" t="s">
        <v>53</v>
      </c>
      <c r="B55" s="219"/>
      <c r="C55" s="50"/>
      <c r="D55" s="47"/>
      <c r="E55" s="51"/>
      <c r="F55" s="52"/>
      <c r="G55" s="15"/>
      <c r="H55" s="15"/>
    </row>
    <row r="56" spans="1:8" ht="12.75" customHeight="1">
      <c r="A56" s="218" t="s">
        <v>54</v>
      </c>
      <c r="B56" s="219"/>
      <c r="C56" s="54"/>
      <c r="D56" s="55"/>
      <c r="E56" s="56"/>
      <c r="F56" s="57"/>
      <c r="G56" s="15"/>
      <c r="H56" s="2"/>
    </row>
    <row r="57" spans="1:8" ht="12.75" customHeight="1">
      <c r="A57" s="218" t="s">
        <v>55</v>
      </c>
      <c r="B57" s="219"/>
      <c r="C57" s="58"/>
      <c r="D57" s="59"/>
      <c r="E57" s="60"/>
      <c r="F57" s="61"/>
      <c r="G57" s="2"/>
      <c r="H57" s="2"/>
    </row>
    <row r="58" spans="1:8" ht="12.75" customHeight="1">
      <c r="A58" s="218" t="s">
        <v>56</v>
      </c>
      <c r="B58" s="219"/>
      <c r="C58" s="131">
        <f>D58+E58+F58</f>
        <v>-713.64200000000005</v>
      </c>
      <c r="D58" s="147">
        <f>-10-150</f>
        <v>-160</v>
      </c>
      <c r="E58" s="147">
        <f>-26.798-1.625-22.567-2.652-10-20-20-450</f>
        <v>-553.64200000000005</v>
      </c>
      <c r="F58" s="121">
        <v>0</v>
      </c>
      <c r="G58" s="15"/>
      <c r="H58" s="117"/>
    </row>
    <row r="59" spans="1:8" ht="12.75" customHeight="1">
      <c r="A59" s="218" t="s">
        <v>57</v>
      </c>
      <c r="B59" s="219"/>
      <c r="C59" s="156"/>
      <c r="D59" s="47"/>
      <c r="E59" s="51"/>
      <c r="F59" s="52"/>
      <c r="G59" s="117"/>
      <c r="H59" s="2"/>
    </row>
    <row r="60" spans="1:8" ht="12.75" customHeight="1">
      <c r="A60" s="218" t="s">
        <v>58</v>
      </c>
      <c r="B60" s="219"/>
      <c r="C60" s="63"/>
      <c r="D60" s="64"/>
      <c r="E60" s="47"/>
      <c r="F60" s="65"/>
      <c r="G60" s="15"/>
      <c r="H60" s="2"/>
    </row>
    <row r="61" spans="1:8" ht="12.75" customHeight="1">
      <c r="A61" s="218" t="s">
        <v>59</v>
      </c>
      <c r="B61" s="219"/>
      <c r="C61" s="63"/>
      <c r="D61" s="64"/>
      <c r="E61" s="64"/>
      <c r="F61" s="65"/>
      <c r="G61" s="15"/>
      <c r="H61" s="15"/>
    </row>
    <row r="62" spans="1:8" ht="12.75" customHeight="1">
      <c r="A62" s="218" t="s">
        <v>60</v>
      </c>
      <c r="B62" s="219"/>
      <c r="C62" s="63"/>
      <c r="D62" s="64"/>
      <c r="E62" s="64"/>
      <c r="F62" s="65"/>
      <c r="G62" s="15"/>
      <c r="H62" s="2"/>
    </row>
    <row r="63" spans="1:8" ht="12.75" customHeight="1">
      <c r="A63" s="218" t="s">
        <v>61</v>
      </c>
      <c r="B63" s="219"/>
      <c r="C63" s="63"/>
      <c r="D63" s="64"/>
      <c r="E63" s="64"/>
      <c r="F63" s="65"/>
      <c r="G63" s="2"/>
      <c r="H63" s="2"/>
    </row>
    <row r="64" spans="1:8" ht="12.75">
      <c r="A64" s="218" t="s">
        <v>62</v>
      </c>
      <c r="B64" s="219"/>
      <c r="C64" s="63"/>
      <c r="D64" s="64"/>
      <c r="E64" s="64"/>
      <c r="F64" s="65"/>
      <c r="G64" s="2"/>
      <c r="H64" s="2"/>
    </row>
    <row r="65" spans="1:8" ht="12.75" customHeight="1">
      <c r="A65" s="218" t="s">
        <v>63</v>
      </c>
      <c r="B65" s="219"/>
      <c r="C65" s="66"/>
      <c r="D65" s="64"/>
      <c r="E65" s="64"/>
      <c r="F65" s="65"/>
    </row>
    <row r="66" spans="1:8" ht="12.75" customHeight="1">
      <c r="A66" s="218" t="s">
        <v>64</v>
      </c>
      <c r="B66" s="219"/>
      <c r="C66" s="66"/>
      <c r="D66" s="64"/>
      <c r="E66" s="64"/>
      <c r="F66" s="65"/>
      <c r="G66" s="2"/>
      <c r="H66" s="2"/>
    </row>
    <row r="67" spans="1:8" ht="13.5" customHeight="1" thickBot="1">
      <c r="A67" s="220"/>
      <c r="B67" s="221"/>
      <c r="C67" s="67"/>
      <c r="D67" s="68"/>
      <c r="E67" s="68"/>
      <c r="F67" s="69"/>
      <c r="G67" s="2"/>
      <c r="H67" s="2"/>
    </row>
    <row r="68" spans="1:8" ht="13.5" customHeight="1" thickTop="1">
      <c r="A68" s="225"/>
      <c r="B68" s="225"/>
      <c r="C68" s="225"/>
      <c r="D68" s="225"/>
      <c r="E68" s="225"/>
      <c r="F68" s="225"/>
      <c r="G68" s="2"/>
      <c r="H68" s="2"/>
    </row>
    <row r="69" spans="1:8" ht="12.75" customHeight="1">
      <c r="A69" s="226"/>
      <c r="B69" s="226"/>
      <c r="C69" s="226"/>
      <c r="D69" s="226"/>
      <c r="E69" s="226"/>
      <c r="F69" s="226"/>
      <c r="G69" s="2"/>
      <c r="H69" s="2"/>
    </row>
    <row r="70" spans="1:8" ht="12.75" customHeight="1">
      <c r="A70" s="28" t="s">
        <v>65</v>
      </c>
      <c r="B70" s="28"/>
      <c r="C70" s="28"/>
      <c r="D70" s="1"/>
      <c r="E70" s="39"/>
      <c r="F70" s="2"/>
      <c r="G70" s="2"/>
      <c r="H70" s="2"/>
    </row>
    <row r="71" spans="1:8" ht="13.5" customHeight="1" thickBot="1">
      <c r="A71" s="133"/>
      <c r="B71" s="133"/>
      <c r="C71" s="2"/>
      <c r="D71" s="9"/>
      <c r="E71" s="2"/>
      <c r="F71" s="2"/>
      <c r="G71" s="2"/>
      <c r="H71" s="2"/>
    </row>
    <row r="72" spans="1:8" ht="13.5" customHeight="1" thickTop="1">
      <c r="A72" s="134"/>
      <c r="B72" s="70"/>
      <c r="C72" s="71" t="s">
        <v>37</v>
      </c>
      <c r="D72" s="71"/>
      <c r="E72" s="72"/>
      <c r="F72" s="2"/>
      <c r="G72" s="2"/>
      <c r="H72" s="2"/>
    </row>
    <row r="73" spans="1:8" ht="12.75" customHeight="1">
      <c r="A73" s="31"/>
      <c r="B73" s="73"/>
      <c r="C73" s="138" t="s">
        <v>66</v>
      </c>
      <c r="D73" s="74"/>
      <c r="E73" s="75"/>
      <c r="F73" s="2"/>
      <c r="G73" s="2"/>
      <c r="H73" s="2"/>
    </row>
    <row r="74" spans="1:8" ht="12.75" customHeight="1">
      <c r="A74" s="31"/>
      <c r="B74" s="222" t="s">
        <v>44</v>
      </c>
      <c r="C74" s="76"/>
      <c r="D74" s="76" t="s">
        <v>39</v>
      </c>
      <c r="E74" s="77" t="s">
        <v>40</v>
      </c>
      <c r="F74" s="2"/>
      <c r="G74" s="15"/>
      <c r="H74" s="15"/>
    </row>
    <row r="75" spans="1:8" ht="12.75" customHeight="1">
      <c r="A75" s="31"/>
      <c r="B75" s="223"/>
      <c r="C75" s="35" t="s">
        <v>41</v>
      </c>
      <c r="D75" s="35" t="s">
        <v>42</v>
      </c>
      <c r="E75" s="36" t="s">
        <v>43</v>
      </c>
      <c r="F75" s="2"/>
      <c r="G75" s="2"/>
      <c r="H75" s="23"/>
    </row>
    <row r="76" spans="1:8" ht="12.75" customHeight="1">
      <c r="A76" s="31"/>
      <c r="B76" s="223"/>
      <c r="C76" s="35" t="s">
        <v>45</v>
      </c>
      <c r="D76" s="35" t="s">
        <v>46</v>
      </c>
      <c r="E76" s="36" t="s">
        <v>47</v>
      </c>
      <c r="F76" s="2"/>
      <c r="G76" s="15"/>
      <c r="H76" s="2"/>
    </row>
    <row r="77" spans="1:8" ht="13.5" customHeight="1" thickBot="1">
      <c r="A77" s="135"/>
      <c r="B77" s="224"/>
      <c r="C77" s="42"/>
      <c r="D77" s="43"/>
      <c r="E77" s="44"/>
      <c r="F77" s="2"/>
      <c r="G77" s="2"/>
      <c r="H77" s="15"/>
    </row>
    <row r="78" spans="1:8" ht="13.5" customHeight="1" thickTop="1">
      <c r="A78" s="136" t="s">
        <v>67</v>
      </c>
      <c r="B78" s="174">
        <f>C78+D78+E78</f>
        <v>-979.04406647999997</v>
      </c>
      <c r="C78" s="175">
        <f>C80</f>
        <v>-59.055122799999992</v>
      </c>
      <c r="D78" s="175">
        <f>D80</f>
        <v>-52.203205279999999</v>
      </c>
      <c r="E78" s="176">
        <f>E80</f>
        <v>-867.78573840000001</v>
      </c>
      <c r="F78" s="161"/>
      <c r="G78" s="161"/>
      <c r="H78" s="161"/>
    </row>
    <row r="79" spans="1:8" ht="12.75" customHeight="1">
      <c r="A79" s="137" t="s">
        <v>68</v>
      </c>
      <c r="B79" s="169"/>
      <c r="C79" s="167"/>
      <c r="D79" s="167"/>
      <c r="E79" s="168"/>
      <c r="F79" s="2"/>
      <c r="G79" s="21"/>
      <c r="H79" s="2"/>
    </row>
    <row r="80" spans="1:8" ht="12.75" customHeight="1">
      <c r="A80" s="137" t="s">
        <v>69</v>
      </c>
      <c r="B80" s="177">
        <f>+C80+D80+E80</f>
        <v>-979.04406647999997</v>
      </c>
      <c r="C80" s="120">
        <f>-41.87*1.41044</f>
        <v>-59.055122799999992</v>
      </c>
      <c r="D80" s="120">
        <f>-37.012*1.41044</f>
        <v>-52.203205279999999</v>
      </c>
      <c r="E80" s="121">
        <f>-(54.86*1.41044)-790.409</f>
        <v>-867.78573840000001</v>
      </c>
      <c r="F80" s="162"/>
      <c r="G80" s="163"/>
      <c r="H80" s="2"/>
    </row>
    <row r="81" spans="1:8" ht="12.75" customHeight="1">
      <c r="A81" s="78" t="s">
        <v>70</v>
      </c>
      <c r="B81" s="79"/>
      <c r="C81" s="79"/>
      <c r="D81" s="79"/>
      <c r="E81" s="80"/>
      <c r="G81" s="124"/>
      <c r="H81" s="17"/>
    </row>
    <row r="82" spans="1:8" ht="12.75" customHeight="1">
      <c r="A82" s="78" t="s">
        <v>71</v>
      </c>
      <c r="B82" s="79"/>
      <c r="C82" s="79"/>
      <c r="D82" s="79"/>
      <c r="E82" s="80"/>
      <c r="G82" s="15"/>
      <c r="H82" s="17"/>
    </row>
    <row r="83" spans="1:8" ht="12.75" customHeight="1">
      <c r="A83" s="137" t="s">
        <v>72</v>
      </c>
      <c r="B83" s="81">
        <f>+B84+B89+B91</f>
        <v>0</v>
      </c>
      <c r="C83" s="82">
        <v>0</v>
      </c>
      <c r="D83" s="82">
        <f>+D84+D89+D91</f>
        <v>0</v>
      </c>
      <c r="E83" s="48">
        <f>+E84+E89+E91</f>
        <v>0</v>
      </c>
      <c r="F83" s="2"/>
      <c r="G83" s="117"/>
      <c r="H83" s="17"/>
    </row>
    <row r="84" spans="1:8" ht="12.75" customHeight="1">
      <c r="A84" s="137" t="s">
        <v>73</v>
      </c>
      <c r="B84" s="81">
        <f>+B86+B87+B88</f>
        <v>0</v>
      </c>
      <c r="C84" s="82">
        <v>0</v>
      </c>
      <c r="D84" s="82">
        <f>+D86+D87+D88</f>
        <v>0</v>
      </c>
      <c r="E84" s="48">
        <f>+E86+E87+E88</f>
        <v>0</v>
      </c>
      <c r="F84" s="2"/>
      <c r="G84" s="2"/>
      <c r="H84" s="17"/>
    </row>
    <row r="85" spans="1:8" ht="12.75" customHeight="1">
      <c r="A85" s="137" t="s">
        <v>74</v>
      </c>
      <c r="B85" s="83" t="s">
        <v>75</v>
      </c>
      <c r="C85" s="47" t="s">
        <v>75</v>
      </c>
      <c r="D85" s="47" t="s">
        <v>75</v>
      </c>
      <c r="E85" s="48" t="s">
        <v>75</v>
      </c>
      <c r="F85" s="2"/>
      <c r="G85" s="2"/>
      <c r="H85" s="2"/>
    </row>
    <row r="86" spans="1:8" ht="12.75" customHeight="1">
      <c r="A86" s="137" t="s">
        <v>76</v>
      </c>
      <c r="B86" s="83">
        <v>0</v>
      </c>
      <c r="C86" s="47">
        <v>0</v>
      </c>
      <c r="D86" s="47">
        <v>0</v>
      </c>
      <c r="E86" s="48">
        <v>0</v>
      </c>
      <c r="F86" s="2"/>
      <c r="G86" s="124"/>
      <c r="H86" s="2"/>
    </row>
    <row r="87" spans="1:8" ht="12.75" customHeight="1">
      <c r="A87" s="137" t="s">
        <v>77</v>
      </c>
      <c r="B87" s="83"/>
      <c r="C87" s="47"/>
      <c r="D87" s="47"/>
      <c r="E87" s="48"/>
      <c r="F87" s="2"/>
      <c r="G87" s="2"/>
      <c r="H87" s="2"/>
    </row>
    <row r="88" spans="1:8" ht="12.75" customHeight="1">
      <c r="A88" s="137" t="s">
        <v>78</v>
      </c>
      <c r="B88" s="83">
        <v>0</v>
      </c>
      <c r="C88" s="47">
        <v>0</v>
      </c>
      <c r="D88" s="47">
        <v>0</v>
      </c>
      <c r="E88" s="48">
        <v>0</v>
      </c>
      <c r="F88" s="2"/>
      <c r="G88" s="2"/>
      <c r="H88" s="2"/>
    </row>
    <row r="89" spans="1:8" ht="12.75" customHeight="1">
      <c r="A89" s="137" t="s">
        <v>79</v>
      </c>
      <c r="B89" s="84"/>
      <c r="C89" s="85"/>
      <c r="D89" s="86"/>
      <c r="E89" s="87"/>
      <c r="F89" s="2"/>
      <c r="G89" s="2"/>
      <c r="H89" s="2"/>
    </row>
    <row r="90" spans="1:8" ht="12.75" customHeight="1">
      <c r="A90" s="137" t="s">
        <v>80</v>
      </c>
      <c r="B90" s="88"/>
      <c r="C90" s="89"/>
      <c r="D90" s="64"/>
      <c r="E90" s="90"/>
      <c r="F90" s="2"/>
      <c r="G90" s="2"/>
      <c r="H90" s="2"/>
    </row>
    <row r="91" spans="1:8" ht="12.75" customHeight="1">
      <c r="A91" s="137" t="s">
        <v>81</v>
      </c>
      <c r="B91" s="84"/>
      <c r="C91" s="85"/>
      <c r="D91" s="86"/>
      <c r="E91" s="87"/>
      <c r="F91" s="2"/>
      <c r="G91" s="2"/>
      <c r="H91" s="2"/>
    </row>
    <row r="92" spans="1:8" ht="12.75" customHeight="1">
      <c r="A92" s="137" t="s">
        <v>82</v>
      </c>
      <c r="B92" s="91"/>
      <c r="C92" s="92"/>
      <c r="D92" s="93"/>
      <c r="E92" s="94"/>
      <c r="F92" s="2"/>
      <c r="G92" s="2"/>
      <c r="H92" s="2"/>
    </row>
    <row r="93" spans="1:8" ht="12.75" customHeight="1">
      <c r="A93" s="137" t="s">
        <v>83</v>
      </c>
      <c r="B93" s="88"/>
      <c r="C93" s="46"/>
      <c r="D93" s="95"/>
      <c r="E93" s="90"/>
      <c r="F93" s="2"/>
      <c r="G93" s="2"/>
      <c r="H93" s="2"/>
    </row>
    <row r="94" spans="1:8" ht="12.75" customHeight="1">
      <c r="A94" s="137" t="s">
        <v>84</v>
      </c>
      <c r="B94" s="96"/>
      <c r="C94" s="85"/>
      <c r="D94" s="86"/>
      <c r="E94" s="87"/>
      <c r="F94" s="2"/>
      <c r="G94" s="2"/>
      <c r="H94" s="2"/>
    </row>
    <row r="95" spans="1:8" ht="12.75" customHeight="1">
      <c r="A95" s="137" t="s">
        <v>74</v>
      </c>
      <c r="B95" s="97"/>
      <c r="C95" s="92"/>
      <c r="D95" s="93"/>
      <c r="E95" s="94"/>
      <c r="F95" s="2"/>
      <c r="G95" s="2"/>
      <c r="H95" s="2"/>
    </row>
    <row r="96" spans="1:8" ht="12.75" customHeight="1">
      <c r="A96" s="137" t="s">
        <v>85</v>
      </c>
      <c r="B96" s="98"/>
      <c r="C96" s="89"/>
      <c r="D96" s="64"/>
      <c r="E96" s="90"/>
      <c r="F96" s="2"/>
      <c r="G96" s="2"/>
      <c r="H96" s="2"/>
    </row>
    <row r="97" spans="1:8" ht="12.75" customHeight="1">
      <c r="A97" s="137" t="s">
        <v>86</v>
      </c>
      <c r="B97" s="98"/>
      <c r="C97" s="89"/>
      <c r="D97" s="64"/>
      <c r="E97" s="90"/>
      <c r="F97" s="2"/>
      <c r="G97" s="2"/>
      <c r="H97" s="2"/>
    </row>
    <row r="98" spans="1:8" ht="12.75" customHeight="1">
      <c r="A98" s="137" t="s">
        <v>87</v>
      </c>
      <c r="B98" s="98"/>
      <c r="C98" s="89"/>
      <c r="D98" s="64"/>
      <c r="E98" s="90"/>
      <c r="F98" s="2"/>
      <c r="G98" s="2"/>
      <c r="H98" s="2"/>
    </row>
    <row r="99" spans="1:8" ht="12.75" customHeight="1">
      <c r="A99" s="137" t="s">
        <v>88</v>
      </c>
      <c r="B99" s="88"/>
      <c r="C99" s="89"/>
      <c r="D99" s="64"/>
      <c r="E99" s="90"/>
      <c r="F99" s="2"/>
      <c r="G99" s="2"/>
      <c r="H99" s="2"/>
    </row>
    <row r="100" spans="1:8" ht="12.75" customHeight="1">
      <c r="A100" s="137" t="s">
        <v>89</v>
      </c>
      <c r="B100" s="88"/>
      <c r="C100" s="89"/>
      <c r="D100" s="64"/>
      <c r="E100" s="90"/>
      <c r="F100" s="2"/>
      <c r="G100" s="2"/>
      <c r="H100" s="2"/>
    </row>
    <row r="101" spans="1:8" ht="12.75" customHeight="1">
      <c r="A101" s="137" t="s">
        <v>90</v>
      </c>
      <c r="B101" s="88"/>
      <c r="C101" s="89"/>
      <c r="D101" s="64"/>
      <c r="E101" s="90"/>
      <c r="F101" s="2"/>
      <c r="G101" s="2"/>
      <c r="H101" s="2"/>
    </row>
    <row r="102" spans="1:8" ht="12.75" customHeight="1">
      <c r="A102" s="137" t="s">
        <v>91</v>
      </c>
      <c r="B102" s="97"/>
      <c r="C102" s="89"/>
      <c r="D102" s="64"/>
      <c r="E102" s="90"/>
      <c r="F102" s="2"/>
      <c r="G102" s="2"/>
      <c r="H102" s="2"/>
    </row>
    <row r="103" spans="1:8" ht="12.75" customHeight="1">
      <c r="A103" s="137" t="s">
        <v>92</v>
      </c>
      <c r="B103" s="31"/>
      <c r="C103" s="99"/>
      <c r="D103" s="100"/>
      <c r="E103" s="101"/>
      <c r="F103" s="2"/>
      <c r="G103" s="2"/>
      <c r="H103" s="2"/>
    </row>
    <row r="104" spans="1:8" ht="12.75" customHeight="1">
      <c r="A104" s="137" t="s">
        <v>93</v>
      </c>
      <c r="B104" s="31"/>
      <c r="C104" s="99"/>
      <c r="D104" s="100"/>
      <c r="E104" s="101"/>
      <c r="F104" s="2"/>
      <c r="G104" s="2"/>
      <c r="H104" s="2"/>
    </row>
    <row r="105" spans="1:8" ht="12.75" customHeight="1">
      <c r="A105" s="137" t="s">
        <v>94</v>
      </c>
      <c r="B105" s="98"/>
      <c r="C105" s="89"/>
      <c r="D105" s="64"/>
      <c r="E105" s="90"/>
      <c r="F105" s="2"/>
      <c r="G105" s="2"/>
      <c r="H105" s="2"/>
    </row>
    <row r="106" spans="1:8" ht="12.75" customHeight="1">
      <c r="A106" s="137" t="s">
        <v>95</v>
      </c>
      <c r="B106" s="98"/>
      <c r="C106" s="89"/>
      <c r="D106" s="64"/>
      <c r="E106" s="90"/>
      <c r="F106" s="2"/>
      <c r="G106" s="2"/>
      <c r="H106" s="2"/>
    </row>
    <row r="107" spans="1:8" ht="12.75" customHeight="1">
      <c r="A107" s="137" t="s">
        <v>96</v>
      </c>
      <c r="B107" s="98"/>
      <c r="C107" s="89"/>
      <c r="D107" s="64"/>
      <c r="E107" s="90"/>
      <c r="F107" s="2"/>
      <c r="G107" s="2"/>
      <c r="H107" s="2"/>
    </row>
    <row r="108" spans="1:8" ht="12.75" customHeight="1">
      <c r="A108" s="137" t="s">
        <v>97</v>
      </c>
      <c r="B108" s="98"/>
      <c r="C108" s="89"/>
      <c r="D108" s="64"/>
      <c r="E108" s="90"/>
      <c r="F108" s="2"/>
      <c r="G108" s="2"/>
      <c r="H108" s="2"/>
    </row>
    <row r="109" spans="1:8" ht="12.75" customHeight="1">
      <c r="A109" s="137" t="s">
        <v>98</v>
      </c>
      <c r="B109" s="98"/>
      <c r="C109" s="89"/>
      <c r="D109" s="64"/>
      <c r="E109" s="90"/>
      <c r="F109" s="2"/>
      <c r="G109" s="2"/>
      <c r="H109" s="2"/>
    </row>
    <row r="110" spans="1:8" ht="12.75" customHeight="1">
      <c r="A110" s="137" t="s">
        <v>99</v>
      </c>
      <c r="B110" s="98"/>
      <c r="C110" s="89"/>
      <c r="D110" s="64"/>
      <c r="E110" s="90"/>
      <c r="F110" s="2"/>
      <c r="G110" s="2"/>
      <c r="H110" s="2"/>
    </row>
    <row r="111" spans="1:8" ht="12.75" customHeight="1">
      <c r="A111" s="102" t="s">
        <v>100</v>
      </c>
      <c r="B111" s="31"/>
      <c r="C111" s="99"/>
      <c r="D111" s="100"/>
      <c r="E111" s="101"/>
      <c r="F111" s="2"/>
      <c r="G111" s="2"/>
      <c r="H111" s="2"/>
    </row>
    <row r="112" spans="1:8" ht="12.75" customHeight="1">
      <c r="A112" s="137" t="s">
        <v>101</v>
      </c>
      <c r="B112" s="31"/>
      <c r="C112" s="99"/>
      <c r="D112" s="100"/>
      <c r="E112" s="101"/>
      <c r="F112" s="2"/>
      <c r="G112" s="2"/>
      <c r="H112" s="2"/>
    </row>
    <row r="113" spans="1:8" ht="12.75" customHeight="1">
      <c r="A113" s="137" t="s">
        <v>102</v>
      </c>
      <c r="B113" s="98"/>
      <c r="C113" s="89"/>
      <c r="D113" s="64"/>
      <c r="E113" s="90"/>
      <c r="F113" s="2"/>
      <c r="G113" s="2"/>
      <c r="H113" s="2"/>
    </row>
    <row r="114" spans="1:8" ht="12.75" customHeight="1">
      <c r="A114" s="137" t="s">
        <v>103</v>
      </c>
      <c r="B114" s="98"/>
      <c r="C114" s="89"/>
      <c r="D114" s="64"/>
      <c r="E114" s="90"/>
      <c r="F114" s="2"/>
      <c r="G114" s="2"/>
      <c r="H114" s="2"/>
    </row>
    <row r="115" spans="1:8" ht="12.75" customHeight="1">
      <c r="A115" s="137" t="s">
        <v>104</v>
      </c>
      <c r="B115" s="31"/>
      <c r="C115" s="99"/>
      <c r="D115" s="100"/>
      <c r="E115" s="101"/>
      <c r="F115" s="2"/>
      <c r="G115" s="2"/>
      <c r="H115" s="2"/>
    </row>
    <row r="116" spans="1:8" ht="12.75" customHeight="1">
      <c r="A116" s="137" t="s">
        <v>102</v>
      </c>
      <c r="B116" s="98"/>
      <c r="C116" s="89"/>
      <c r="D116" s="64"/>
      <c r="E116" s="90"/>
      <c r="F116" s="2"/>
      <c r="G116" s="2"/>
      <c r="H116" s="2"/>
    </row>
    <row r="117" spans="1:8" ht="12.75" customHeight="1">
      <c r="A117" s="137" t="s">
        <v>103</v>
      </c>
      <c r="B117" s="98"/>
      <c r="C117" s="89"/>
      <c r="D117" s="64"/>
      <c r="E117" s="90"/>
      <c r="F117" s="2"/>
      <c r="G117" s="2"/>
      <c r="H117" s="2"/>
    </row>
    <row r="118" spans="1:8" ht="12.75" customHeight="1">
      <c r="A118" s="137" t="s">
        <v>105</v>
      </c>
      <c r="B118" s="31"/>
      <c r="C118" s="99"/>
      <c r="D118" s="100"/>
      <c r="E118" s="101"/>
      <c r="F118" s="2"/>
      <c r="G118" s="2"/>
      <c r="H118" s="2"/>
    </row>
    <row r="119" spans="1:8" ht="12.75" customHeight="1">
      <c r="A119" s="137" t="s">
        <v>102</v>
      </c>
      <c r="B119" s="98"/>
      <c r="C119" s="89"/>
      <c r="D119" s="64"/>
      <c r="E119" s="90"/>
      <c r="F119" s="2"/>
      <c r="G119" s="2"/>
      <c r="H119" s="2"/>
    </row>
    <row r="120" spans="1:8" ht="12.75" customHeight="1">
      <c r="A120" s="137" t="s">
        <v>103</v>
      </c>
      <c r="B120" s="98"/>
      <c r="C120" s="89"/>
      <c r="D120" s="64"/>
      <c r="E120" s="90"/>
      <c r="F120" s="2"/>
      <c r="G120" s="2"/>
      <c r="H120" s="2"/>
    </row>
    <row r="121" spans="1:8" ht="12.75" customHeight="1">
      <c r="A121" s="137" t="s">
        <v>106</v>
      </c>
      <c r="B121" s="31"/>
      <c r="C121" s="99"/>
      <c r="D121" s="100"/>
      <c r="E121" s="101"/>
      <c r="F121" s="2"/>
      <c r="G121" s="2"/>
      <c r="H121" s="2"/>
    </row>
    <row r="122" spans="1:8" ht="12.75" customHeight="1">
      <c r="A122" s="137" t="s">
        <v>102</v>
      </c>
      <c r="B122" s="98"/>
      <c r="C122" s="89"/>
      <c r="D122" s="64"/>
      <c r="E122" s="90"/>
      <c r="F122" s="2"/>
      <c r="G122" s="2"/>
      <c r="H122" s="2"/>
    </row>
    <row r="123" spans="1:8" ht="12.75" customHeight="1">
      <c r="A123" s="137" t="s">
        <v>103</v>
      </c>
      <c r="B123" s="98"/>
      <c r="C123" s="89"/>
      <c r="D123" s="64"/>
      <c r="E123" s="90"/>
      <c r="F123" s="2"/>
      <c r="G123" s="2"/>
      <c r="H123" s="2"/>
    </row>
    <row r="124" spans="1:8" ht="12.75" customHeight="1">
      <c r="A124" s="137" t="s">
        <v>107</v>
      </c>
      <c r="B124" s="31"/>
      <c r="C124" s="99"/>
      <c r="D124" s="100"/>
      <c r="E124" s="101"/>
      <c r="F124" s="2"/>
      <c r="G124" s="2"/>
      <c r="H124" s="2"/>
    </row>
    <row r="125" spans="1:8" ht="12.75" customHeight="1">
      <c r="A125" s="137" t="s">
        <v>102</v>
      </c>
      <c r="B125" s="98"/>
      <c r="C125" s="89"/>
      <c r="D125" s="64"/>
      <c r="E125" s="90"/>
      <c r="F125" s="2"/>
      <c r="G125" s="2"/>
      <c r="H125" s="2"/>
    </row>
    <row r="126" spans="1:8" ht="12.75" customHeight="1">
      <c r="A126" s="137" t="s">
        <v>103</v>
      </c>
      <c r="B126" s="98"/>
      <c r="C126" s="89"/>
      <c r="D126" s="64"/>
      <c r="E126" s="90"/>
      <c r="F126" s="2"/>
      <c r="G126" s="2"/>
      <c r="H126" s="2"/>
    </row>
    <row r="127" spans="1:8" ht="12.75" customHeight="1">
      <c r="A127" s="137" t="s">
        <v>108</v>
      </c>
      <c r="B127" s="31"/>
      <c r="C127" s="99"/>
      <c r="D127" s="100"/>
      <c r="E127" s="101"/>
      <c r="F127" s="2"/>
      <c r="G127" s="2"/>
      <c r="H127" s="2"/>
    </row>
    <row r="128" spans="1:8" ht="12.75" customHeight="1">
      <c r="A128" s="137" t="s">
        <v>102</v>
      </c>
      <c r="B128" s="98"/>
      <c r="C128" s="89"/>
      <c r="D128" s="64"/>
      <c r="E128" s="90"/>
      <c r="F128" s="2"/>
      <c r="G128" s="2"/>
      <c r="H128" s="2"/>
    </row>
    <row r="129" spans="1:8" ht="12.75" customHeight="1">
      <c r="A129" s="137" t="s">
        <v>103</v>
      </c>
      <c r="B129" s="98"/>
      <c r="C129" s="89"/>
      <c r="D129" s="64"/>
      <c r="E129" s="90"/>
      <c r="F129" s="2"/>
      <c r="G129" s="2"/>
      <c r="H129" s="2"/>
    </row>
    <row r="130" spans="1:8" ht="13.5" customHeight="1" thickBot="1">
      <c r="A130" s="103"/>
      <c r="B130" s="103"/>
      <c r="C130" s="104"/>
      <c r="D130" s="105"/>
      <c r="E130" s="106"/>
      <c r="F130" s="2"/>
      <c r="G130" s="2"/>
      <c r="H130" s="2"/>
    </row>
    <row r="131" spans="1:8" ht="13.5" customHeight="1" thickTop="1">
      <c r="A131" s="133"/>
      <c r="B131" s="133"/>
      <c r="C131" s="2"/>
      <c r="D131" s="9"/>
      <c r="E131" s="2"/>
      <c r="F131" s="2"/>
      <c r="G131" s="2"/>
      <c r="H131" s="2"/>
    </row>
    <row r="132" spans="1:8" ht="12.75" customHeight="1">
      <c r="A132" s="107" t="s">
        <v>109</v>
      </c>
      <c r="B132" s="108"/>
      <c r="C132" s="2"/>
      <c r="D132" s="9"/>
      <c r="E132" s="2"/>
      <c r="F132" s="2"/>
      <c r="G132" s="2"/>
      <c r="H132" s="2"/>
    </row>
    <row r="133" spans="1:8" ht="13.5" customHeight="1" thickBot="1">
      <c r="A133" s="133"/>
      <c r="B133" s="39"/>
      <c r="C133" s="2"/>
      <c r="D133" s="109"/>
      <c r="E133" s="2"/>
      <c r="F133" s="2"/>
      <c r="G133" s="2"/>
      <c r="H133" s="2"/>
    </row>
    <row r="134" spans="1:8" ht="15" customHeight="1" thickTop="1">
      <c r="A134" s="227" t="s">
        <v>110</v>
      </c>
      <c r="B134" s="228"/>
      <c r="C134" s="229"/>
      <c r="D134" s="110"/>
      <c r="E134" s="2"/>
      <c r="F134" s="2"/>
      <c r="G134" s="2"/>
      <c r="H134" s="2"/>
    </row>
    <row r="135" spans="1:8" ht="12.75" customHeight="1">
      <c r="A135" s="201" t="s">
        <v>111</v>
      </c>
      <c r="B135" s="202"/>
      <c r="C135" s="203"/>
      <c r="D135" s="48"/>
      <c r="E135" s="2"/>
      <c r="F135" s="2"/>
      <c r="G135" s="2"/>
      <c r="H135" s="2"/>
    </row>
    <row r="136" spans="1:8" ht="12.75" customHeight="1">
      <c r="A136" s="201" t="s">
        <v>112</v>
      </c>
      <c r="B136" s="202"/>
      <c r="C136" s="203"/>
      <c r="D136" s="48"/>
      <c r="E136" s="2"/>
      <c r="F136" s="2"/>
      <c r="G136" s="2"/>
      <c r="H136" s="2"/>
    </row>
    <row r="137" spans="1:8" ht="14.25" customHeight="1">
      <c r="A137" s="201" t="s">
        <v>113</v>
      </c>
      <c r="B137" s="202"/>
      <c r="C137" s="203"/>
      <c r="D137" s="48" t="s">
        <v>75</v>
      </c>
      <c r="E137" s="2"/>
      <c r="F137" s="2"/>
      <c r="G137" s="2"/>
      <c r="H137" s="2"/>
    </row>
    <row r="138" spans="1:8" ht="12.75" customHeight="1">
      <c r="A138" s="201" t="s">
        <v>114</v>
      </c>
      <c r="B138" s="202"/>
      <c r="C138" s="203"/>
      <c r="D138" s="48"/>
      <c r="E138" s="2"/>
      <c r="F138" s="2"/>
      <c r="G138" s="2"/>
      <c r="H138" s="2"/>
    </row>
    <row r="139" spans="1:8" ht="12.75" customHeight="1">
      <c r="A139" s="201" t="s">
        <v>115</v>
      </c>
      <c r="B139" s="202"/>
      <c r="C139" s="203"/>
      <c r="D139" s="48"/>
      <c r="E139" s="2"/>
      <c r="F139" s="2"/>
      <c r="G139" s="2"/>
      <c r="H139" s="2"/>
    </row>
    <row r="140" spans="1:8" ht="12.75" customHeight="1">
      <c r="A140" s="201" t="s">
        <v>116</v>
      </c>
      <c r="B140" s="202"/>
      <c r="C140" s="203"/>
      <c r="D140" s="48"/>
      <c r="E140" s="2"/>
      <c r="F140" s="2"/>
      <c r="G140" s="2"/>
      <c r="H140" s="2"/>
    </row>
    <row r="141" spans="1:8" ht="12.75" customHeight="1">
      <c r="A141" s="201" t="s">
        <v>117</v>
      </c>
      <c r="B141" s="202"/>
      <c r="C141" s="203"/>
      <c r="D141" s="48"/>
      <c r="E141" s="2"/>
      <c r="F141" s="2"/>
      <c r="G141" s="2"/>
      <c r="H141" s="2"/>
    </row>
    <row r="142" spans="1:8" ht="14.25" customHeight="1">
      <c r="A142" s="201" t="s">
        <v>118</v>
      </c>
      <c r="B142" s="202"/>
      <c r="C142" s="203"/>
      <c r="D142" s="48">
        <v>0</v>
      </c>
      <c r="E142" s="2"/>
      <c r="F142" s="2"/>
      <c r="G142" s="2"/>
      <c r="H142" s="2"/>
    </row>
    <row r="143" spans="1:8" ht="12.75" customHeight="1">
      <c r="A143" s="201" t="s">
        <v>119</v>
      </c>
      <c r="B143" s="202"/>
      <c r="C143" s="203"/>
      <c r="D143" s="48">
        <v>0</v>
      </c>
      <c r="E143" s="2"/>
      <c r="F143" s="2"/>
      <c r="G143" s="2"/>
      <c r="H143" s="2"/>
    </row>
    <row r="144" spans="1:8" ht="12.75" customHeight="1">
      <c r="A144" s="201" t="s">
        <v>120</v>
      </c>
      <c r="B144" s="202"/>
      <c r="C144" s="203"/>
      <c r="D144" s="48">
        <v>0</v>
      </c>
      <c r="E144" s="2"/>
      <c r="F144" s="2"/>
      <c r="G144" s="2"/>
      <c r="H144" s="2"/>
    </row>
    <row r="145" spans="1:8" ht="14.25" customHeight="1">
      <c r="A145" s="201" t="s">
        <v>121</v>
      </c>
      <c r="B145" s="202"/>
      <c r="C145" s="203"/>
      <c r="D145" s="48"/>
      <c r="E145" s="2"/>
      <c r="F145" s="2"/>
      <c r="G145" s="2"/>
      <c r="H145" s="2"/>
    </row>
    <row r="146" spans="1:8" ht="12.75" customHeight="1">
      <c r="A146" s="201" t="s">
        <v>122</v>
      </c>
      <c r="B146" s="202"/>
      <c r="C146" s="203"/>
      <c r="D146" s="48"/>
      <c r="E146" s="2"/>
      <c r="F146" s="2"/>
      <c r="G146" s="2"/>
      <c r="H146" s="2"/>
    </row>
    <row r="147" spans="1:8" ht="12.75" customHeight="1">
      <c r="A147" s="201" t="s">
        <v>123</v>
      </c>
      <c r="B147" s="202"/>
      <c r="C147" s="203"/>
      <c r="D147" s="48"/>
      <c r="E147" s="2"/>
      <c r="F147" s="2"/>
      <c r="G147" s="2"/>
      <c r="H147" s="2"/>
    </row>
    <row r="148" spans="1:8" ht="12.75" customHeight="1">
      <c r="A148" s="201" t="s">
        <v>124</v>
      </c>
      <c r="B148" s="202"/>
      <c r="C148" s="203"/>
      <c r="D148" s="121"/>
      <c r="E148" s="2"/>
      <c r="F148" s="2"/>
      <c r="G148" s="2"/>
      <c r="H148" s="2"/>
    </row>
    <row r="149" spans="1:8" ht="12.75" customHeight="1">
      <c r="A149" s="201" t="s">
        <v>125</v>
      </c>
      <c r="B149" s="202"/>
      <c r="C149" s="203"/>
      <c r="D149" s="121"/>
      <c r="E149" s="2"/>
      <c r="F149" s="2"/>
      <c r="G149" s="2"/>
      <c r="H149" s="2"/>
    </row>
    <row r="150" spans="1:8" ht="14.25" customHeight="1">
      <c r="A150" s="201" t="s">
        <v>126</v>
      </c>
      <c r="B150" s="202"/>
      <c r="C150" s="203"/>
      <c r="D150" s="121">
        <f>+D151</f>
        <v>713.79</v>
      </c>
      <c r="E150" s="157"/>
      <c r="F150" s="2"/>
      <c r="G150" s="2"/>
      <c r="H150" s="2"/>
    </row>
    <row r="151" spans="1:8" ht="15" customHeight="1">
      <c r="A151" s="201" t="s">
        <v>127</v>
      </c>
      <c r="B151" s="202"/>
      <c r="C151" s="203"/>
      <c r="D151" s="121">
        <v>713.79</v>
      </c>
      <c r="E151" s="155"/>
      <c r="F151" s="23"/>
      <c r="G151" s="2"/>
      <c r="H151" s="2"/>
    </row>
    <row r="152" spans="1:8" ht="12.75" customHeight="1">
      <c r="A152" s="201" t="s">
        <v>128</v>
      </c>
      <c r="B152" s="202"/>
      <c r="C152" s="203"/>
      <c r="D152" s="121">
        <v>0</v>
      </c>
      <c r="E152" s="2"/>
      <c r="F152" s="2"/>
      <c r="G152" s="2"/>
      <c r="H152" s="2"/>
    </row>
    <row r="153" spans="1:8" ht="12.75" customHeight="1">
      <c r="A153" s="201" t="s">
        <v>129</v>
      </c>
      <c r="B153" s="202"/>
      <c r="C153" s="203"/>
      <c r="D153" s="121">
        <v>0</v>
      </c>
      <c r="E153" s="2"/>
      <c r="F153" s="2"/>
      <c r="G153" s="2"/>
      <c r="H153" s="2"/>
    </row>
    <row r="154" spans="1:8" ht="12.75" customHeight="1">
      <c r="A154" s="201" t="s">
        <v>130</v>
      </c>
      <c r="B154" s="202"/>
      <c r="C154" s="203"/>
      <c r="D154" s="121">
        <v>0</v>
      </c>
      <c r="E154" s="2"/>
      <c r="F154" s="2" t="s">
        <v>75</v>
      </c>
      <c r="G154" s="2"/>
      <c r="H154" s="2"/>
    </row>
    <row r="155" spans="1:8" ht="12.75" customHeight="1">
      <c r="A155" s="201" t="s">
        <v>29</v>
      </c>
      <c r="B155" s="202"/>
      <c r="C155" s="203"/>
      <c r="D155" s="121">
        <v>0</v>
      </c>
      <c r="E155" s="2"/>
      <c r="F155" s="2"/>
      <c r="G155" s="2"/>
      <c r="H155" s="2"/>
    </row>
    <row r="156" spans="1:8" ht="12.75" customHeight="1">
      <c r="A156" s="201" t="s">
        <v>131</v>
      </c>
      <c r="B156" s="202"/>
      <c r="C156" s="203"/>
      <c r="D156" s="121">
        <v>0</v>
      </c>
      <c r="E156" s="2"/>
      <c r="F156" s="2"/>
      <c r="G156" s="2"/>
      <c r="H156" s="2"/>
    </row>
    <row r="157" spans="1:8" ht="12.75" customHeight="1">
      <c r="A157" s="201" t="s">
        <v>132</v>
      </c>
      <c r="B157" s="202"/>
      <c r="C157" s="203"/>
      <c r="D157" s="48"/>
      <c r="E157" s="2"/>
      <c r="F157" s="2" t="s">
        <v>75</v>
      </c>
      <c r="G157" s="2"/>
      <c r="H157" s="2"/>
    </row>
    <row r="158" spans="1:8" ht="12.75" customHeight="1">
      <c r="A158" s="204" t="s">
        <v>133</v>
      </c>
      <c r="B158" s="205"/>
      <c r="C158" s="206"/>
      <c r="D158" s="111" t="s">
        <v>75</v>
      </c>
      <c r="E158" s="2"/>
      <c r="F158" s="2"/>
      <c r="G158" s="2"/>
      <c r="H158" s="2"/>
    </row>
    <row r="159" spans="1:8" ht="12.75" customHeight="1">
      <c r="A159" s="204" t="s">
        <v>134</v>
      </c>
      <c r="B159" s="205"/>
      <c r="C159" s="206"/>
      <c r="D159" s="111" t="s">
        <v>75</v>
      </c>
      <c r="E159" s="2"/>
      <c r="F159" s="2"/>
      <c r="G159" s="2"/>
      <c r="H159" s="2"/>
    </row>
    <row r="160" spans="1:8" ht="12.75" customHeight="1">
      <c r="A160" s="204" t="s">
        <v>135</v>
      </c>
      <c r="B160" s="205"/>
      <c r="C160" s="206"/>
      <c r="D160" s="111" t="s">
        <v>75</v>
      </c>
      <c r="E160" s="2"/>
      <c r="F160" s="2"/>
      <c r="G160" s="2"/>
      <c r="H160" s="2"/>
    </row>
    <row r="161" spans="1:8" ht="12.75" customHeight="1">
      <c r="A161" s="201" t="s">
        <v>136</v>
      </c>
      <c r="B161" s="202"/>
      <c r="C161" s="203"/>
      <c r="D161" s="48"/>
      <c r="E161" s="2"/>
      <c r="F161" s="2"/>
      <c r="G161" s="2"/>
      <c r="H161" s="2"/>
    </row>
    <row r="162" spans="1:8" ht="12.75" customHeight="1">
      <c r="A162" s="201" t="s">
        <v>57</v>
      </c>
      <c r="B162" s="202"/>
      <c r="C162" s="203"/>
      <c r="D162" s="48"/>
      <c r="E162" s="2"/>
      <c r="F162" s="2"/>
      <c r="G162" s="2"/>
      <c r="H162" s="2"/>
    </row>
    <row r="163" spans="1:8" ht="12.75" customHeight="1">
      <c r="A163" s="204" t="s">
        <v>137</v>
      </c>
      <c r="B163" s="205"/>
      <c r="C163" s="206"/>
      <c r="D163" s="111" t="s">
        <v>75</v>
      </c>
      <c r="E163" s="2"/>
      <c r="F163" s="2"/>
      <c r="G163" s="2"/>
      <c r="H163" s="2"/>
    </row>
    <row r="164" spans="1:8" ht="12.75" customHeight="1">
      <c r="A164" s="204" t="s">
        <v>138</v>
      </c>
      <c r="B164" s="205"/>
      <c r="C164" s="206"/>
      <c r="D164" s="111" t="s">
        <v>75</v>
      </c>
      <c r="E164" s="2"/>
      <c r="F164" s="2"/>
      <c r="G164" s="2"/>
      <c r="H164" s="2"/>
    </row>
    <row r="165" spans="1:8" ht="12.75" customHeight="1">
      <c r="A165" s="201" t="s">
        <v>94</v>
      </c>
      <c r="B165" s="202"/>
      <c r="C165" s="203"/>
      <c r="D165" s="48"/>
      <c r="E165" s="2"/>
      <c r="F165" s="2"/>
      <c r="G165" s="2"/>
      <c r="H165" s="2"/>
    </row>
    <row r="166" spans="1:8" ht="12.75" customHeight="1">
      <c r="A166" s="201" t="s">
        <v>95</v>
      </c>
      <c r="B166" s="202"/>
      <c r="C166" s="203"/>
      <c r="D166" s="48"/>
      <c r="E166" s="2"/>
      <c r="F166" s="2"/>
      <c r="G166" s="2"/>
      <c r="H166" s="2"/>
    </row>
    <row r="167" spans="1:8" ht="12.75" customHeight="1">
      <c r="A167" s="201" t="s">
        <v>96</v>
      </c>
      <c r="B167" s="202"/>
      <c r="C167" s="203"/>
      <c r="D167" s="48"/>
      <c r="E167" s="2"/>
      <c r="F167" s="2"/>
      <c r="G167" s="2"/>
      <c r="H167" s="2"/>
    </row>
    <row r="168" spans="1:8" ht="12.75" customHeight="1">
      <c r="A168" s="201" t="s">
        <v>97</v>
      </c>
      <c r="B168" s="202"/>
      <c r="C168" s="203"/>
      <c r="D168" s="48"/>
      <c r="E168" s="2"/>
      <c r="F168" s="2"/>
      <c r="G168" s="2"/>
      <c r="H168" s="2"/>
    </row>
    <row r="169" spans="1:8" ht="12.75" customHeight="1">
      <c r="A169" s="201" t="s">
        <v>98</v>
      </c>
      <c r="B169" s="202"/>
      <c r="C169" s="203"/>
      <c r="D169" s="48"/>
      <c r="E169" s="2"/>
      <c r="F169" s="2"/>
      <c r="G169" s="2"/>
      <c r="H169" s="2"/>
    </row>
    <row r="170" spans="1:8" ht="12.75" customHeight="1">
      <c r="A170" s="201" t="s">
        <v>99</v>
      </c>
      <c r="B170" s="202"/>
      <c r="C170" s="203"/>
      <c r="D170" s="48"/>
      <c r="E170" s="2"/>
      <c r="F170" s="2"/>
      <c r="G170" s="2"/>
      <c r="H170" s="2"/>
    </row>
    <row r="171" spans="1:8" ht="12.75" customHeight="1">
      <c r="A171" s="204" t="s">
        <v>139</v>
      </c>
      <c r="B171" s="205"/>
      <c r="C171" s="206"/>
      <c r="D171" s="111"/>
      <c r="E171" s="2"/>
      <c r="F171" s="2"/>
      <c r="G171" s="2"/>
      <c r="H171" s="2"/>
    </row>
    <row r="172" spans="1:8" ht="12.75" customHeight="1">
      <c r="A172" s="201" t="s">
        <v>140</v>
      </c>
      <c r="B172" s="202"/>
      <c r="C172" s="203"/>
      <c r="D172" s="112">
        <f>C16</f>
        <v>22050.088000000003</v>
      </c>
      <c r="E172" s="62"/>
      <c r="F172" s="2"/>
      <c r="G172" s="2"/>
      <c r="H172" s="2"/>
    </row>
    <row r="173" spans="1:8" ht="12.75" customHeight="1">
      <c r="A173" s="201" t="s">
        <v>141</v>
      </c>
      <c r="B173" s="202"/>
      <c r="C173" s="203"/>
      <c r="D173" s="48">
        <f>D172-D174</f>
        <v>22047.150053480003</v>
      </c>
      <c r="E173" s="113"/>
      <c r="F173" s="148"/>
      <c r="G173" s="2"/>
      <c r="H173" s="15"/>
    </row>
    <row r="174" spans="1:8" ht="12.75" customHeight="1">
      <c r="A174" s="201" t="s">
        <v>142</v>
      </c>
      <c r="B174" s="202"/>
      <c r="C174" s="203"/>
      <c r="D174" s="121">
        <f>(0.077+0.12+1.886)*1.41044</f>
        <v>2.9379465199999997</v>
      </c>
      <c r="E174" s="113"/>
      <c r="F174" s="148"/>
      <c r="G174" s="148"/>
      <c r="H174" s="2"/>
    </row>
    <row r="175" spans="1:8" ht="12.75" customHeight="1">
      <c r="A175" s="201" t="s">
        <v>143</v>
      </c>
      <c r="B175" s="202"/>
      <c r="C175" s="203"/>
      <c r="D175" s="48"/>
      <c r="E175" s="2"/>
      <c r="F175" s="148"/>
      <c r="G175" s="148"/>
      <c r="H175" s="2"/>
    </row>
    <row r="176" spans="1:8" ht="13.5" customHeight="1" thickBot="1">
      <c r="A176" s="207"/>
      <c r="B176" s="208"/>
      <c r="C176" s="209"/>
      <c r="D176" s="114"/>
      <c r="E176" s="2"/>
      <c r="F176" s="2"/>
      <c r="G176" s="148"/>
      <c r="H176" s="2"/>
    </row>
    <row r="177" spans="1:8" ht="13.5" customHeight="1" thickTop="1">
      <c r="A177" s="210"/>
      <c r="B177" s="210"/>
      <c r="C177" s="210"/>
      <c r="D177" s="9"/>
      <c r="E177" s="2"/>
      <c r="F177" s="2"/>
      <c r="G177" s="2"/>
      <c r="H177" s="2"/>
    </row>
    <row r="178" spans="1:8" ht="12.75" customHeight="1">
      <c r="A178" s="211" t="s">
        <v>144</v>
      </c>
      <c r="B178" s="211"/>
      <c r="C178" s="211"/>
      <c r="D178" s="115"/>
      <c r="E178" s="2"/>
      <c r="F178" s="2"/>
      <c r="G178" s="2"/>
      <c r="H178" s="2"/>
    </row>
    <row r="179" spans="1:8" ht="12.75" customHeight="1">
      <c r="A179" s="198"/>
      <c r="B179" s="198"/>
      <c r="C179" s="198"/>
      <c r="D179" s="9"/>
      <c r="E179" s="2"/>
      <c r="F179" s="2"/>
      <c r="G179" s="2"/>
      <c r="H179" s="2"/>
    </row>
    <row r="180" spans="1:8" ht="48" customHeight="1">
      <c r="A180" s="200" t="s">
        <v>145</v>
      </c>
      <c r="B180" s="200"/>
      <c r="C180" s="200"/>
      <c r="D180" s="200"/>
      <c r="E180" s="200"/>
      <c r="F180" s="2"/>
      <c r="G180" s="2"/>
      <c r="H180" s="2"/>
    </row>
    <row r="181" spans="1:8" ht="24" customHeight="1">
      <c r="A181" s="200" t="s">
        <v>146</v>
      </c>
      <c r="B181" s="200"/>
      <c r="C181" s="200"/>
      <c r="D181" s="200"/>
      <c r="E181" s="200"/>
      <c r="F181" s="2"/>
      <c r="G181" s="2"/>
      <c r="H181" s="2"/>
    </row>
    <row r="182" spans="1:8" ht="12.75" customHeight="1">
      <c r="A182" s="199" t="s">
        <v>147</v>
      </c>
      <c r="B182" s="199"/>
      <c r="C182" s="199"/>
      <c r="D182" s="199"/>
      <c r="E182" s="199"/>
      <c r="F182" s="2"/>
      <c r="G182" s="2"/>
      <c r="H182" s="2"/>
    </row>
    <row r="183" spans="1:8" ht="24" customHeight="1">
      <c r="A183" s="199" t="s">
        <v>148</v>
      </c>
      <c r="B183" s="199"/>
      <c r="C183" s="199"/>
      <c r="D183" s="199"/>
      <c r="E183" s="199"/>
      <c r="F183" s="2"/>
      <c r="G183" s="2"/>
      <c r="H183" s="2"/>
    </row>
    <row r="184" spans="1:8" ht="24" customHeight="1">
      <c r="A184" s="199" t="s">
        <v>149</v>
      </c>
      <c r="B184" s="199"/>
      <c r="C184" s="199"/>
      <c r="D184" s="199"/>
      <c r="E184" s="199"/>
      <c r="F184" s="2"/>
      <c r="G184" s="2"/>
      <c r="H184" s="2"/>
    </row>
    <row r="185" spans="1:8" ht="36" customHeight="1">
      <c r="A185" s="199" t="s">
        <v>150</v>
      </c>
      <c r="B185" s="199"/>
      <c r="C185" s="199"/>
      <c r="D185" s="199"/>
      <c r="E185" s="199"/>
      <c r="F185" s="2"/>
      <c r="G185" s="2"/>
      <c r="H185" s="2"/>
    </row>
    <row r="186" spans="1:8" ht="24" customHeight="1">
      <c r="A186" s="199" t="s">
        <v>151</v>
      </c>
      <c r="B186" s="199"/>
      <c r="C186" s="199"/>
      <c r="D186" s="199"/>
      <c r="E186" s="199"/>
      <c r="F186" s="2"/>
      <c r="G186" s="2"/>
      <c r="H186" s="2"/>
    </row>
    <row r="187" spans="1:8" ht="24" customHeight="1">
      <c r="A187" s="199" t="s">
        <v>152</v>
      </c>
      <c r="B187" s="199"/>
      <c r="C187" s="199"/>
      <c r="D187" s="199"/>
      <c r="E187" s="199"/>
      <c r="F187" s="2"/>
      <c r="G187" s="2"/>
      <c r="H187" s="2"/>
    </row>
    <row r="188" spans="1:8" ht="24" customHeight="1">
      <c r="A188" s="199" t="s">
        <v>153</v>
      </c>
      <c r="B188" s="199"/>
      <c r="C188" s="199"/>
      <c r="D188" s="199"/>
      <c r="E188" s="199"/>
      <c r="F188" s="2"/>
      <c r="G188" s="2"/>
      <c r="H188" s="2"/>
    </row>
    <row r="189" spans="1:8" ht="24" customHeight="1">
      <c r="A189" s="199" t="s">
        <v>154</v>
      </c>
      <c r="B189" s="199"/>
      <c r="C189" s="199"/>
      <c r="D189" s="199"/>
      <c r="E189" s="199"/>
      <c r="F189" s="2"/>
      <c r="G189" s="2"/>
      <c r="H189" s="2"/>
    </row>
    <row r="190" spans="1:8" ht="27.75" customHeight="1">
      <c r="A190" s="199" t="s">
        <v>155</v>
      </c>
      <c r="B190" s="199"/>
      <c r="C190" s="199"/>
      <c r="D190" s="199"/>
      <c r="E190" s="199"/>
      <c r="F190" s="2"/>
      <c r="G190" s="2"/>
      <c r="H190" s="2"/>
    </row>
    <row r="191" spans="1:8" ht="12.75" customHeight="1">
      <c r="A191" s="199" t="s">
        <v>156</v>
      </c>
      <c r="B191" s="199"/>
      <c r="C191" s="199"/>
      <c r="D191" s="199"/>
      <c r="E191" s="199"/>
      <c r="F191" s="2"/>
      <c r="G191" s="2"/>
      <c r="H191" s="2"/>
    </row>
    <row r="192" spans="1:8" ht="24" customHeight="1">
      <c r="A192" s="199" t="s">
        <v>157</v>
      </c>
      <c r="B192" s="199"/>
      <c r="C192" s="199"/>
      <c r="D192" s="199"/>
      <c r="E192" s="199"/>
      <c r="F192" s="2"/>
      <c r="G192" s="2"/>
      <c r="H192" s="2"/>
    </row>
    <row r="193" spans="1:8" ht="12.75" customHeight="1">
      <c r="A193" s="199" t="s">
        <v>158</v>
      </c>
      <c r="B193" s="199"/>
      <c r="C193" s="199"/>
      <c r="D193" s="199"/>
      <c r="E193" s="199"/>
      <c r="F193" s="2"/>
      <c r="G193" s="2"/>
      <c r="H193" s="2"/>
    </row>
    <row r="194" spans="1:8" ht="31.5" customHeight="1">
      <c r="A194" s="199" t="s">
        <v>159</v>
      </c>
      <c r="B194" s="199"/>
      <c r="C194" s="199"/>
      <c r="D194" s="199"/>
      <c r="E194" s="199"/>
      <c r="F194" s="2"/>
      <c r="G194" s="2"/>
      <c r="H194" s="2"/>
    </row>
    <row r="195" spans="1:8" ht="24" customHeight="1">
      <c r="A195" s="199" t="s">
        <v>160</v>
      </c>
      <c r="B195" s="199"/>
      <c r="C195" s="199"/>
      <c r="D195" s="199"/>
      <c r="E195" s="199"/>
      <c r="F195" s="2"/>
      <c r="G195" s="2"/>
      <c r="H195" s="2"/>
    </row>
    <row r="196" spans="1:8" ht="12.75" customHeight="1">
      <c r="A196" s="198"/>
      <c r="B196" s="198"/>
      <c r="C196" s="198"/>
      <c r="D196" s="198"/>
      <c r="E196" s="198"/>
      <c r="F196" s="2"/>
      <c r="G196" s="2"/>
      <c r="H196" s="2"/>
    </row>
    <row r="197" spans="1:8" ht="12.75" customHeight="1">
      <c r="A197" s="198"/>
      <c r="B197" s="198"/>
      <c r="C197" s="198"/>
      <c r="D197" s="198"/>
      <c r="E197" s="198"/>
      <c r="F197" s="2"/>
      <c r="G197" s="2"/>
      <c r="H197" s="2"/>
    </row>
    <row r="198" spans="1:8" ht="12.75" customHeight="1">
      <c r="A198" s="198"/>
      <c r="B198" s="198"/>
      <c r="C198" s="198"/>
      <c r="D198" s="198"/>
      <c r="E198" s="198"/>
      <c r="F198" s="2"/>
      <c r="G198" s="2"/>
      <c r="H198" s="2"/>
    </row>
    <row r="199" spans="1:8" ht="12.75" customHeight="1">
      <c r="A199" s="198"/>
      <c r="B199" s="198"/>
      <c r="C199" s="198"/>
      <c r="D199" s="198"/>
      <c r="E199" s="198"/>
      <c r="F199" s="2"/>
      <c r="G199" s="2"/>
      <c r="H199" s="2"/>
    </row>
    <row r="200" spans="1:8" ht="12.75" customHeight="1">
      <c r="A200" s="198"/>
      <c r="B200" s="198"/>
      <c r="C200" s="198"/>
      <c r="D200" s="198"/>
      <c r="E200" s="198"/>
      <c r="F200" s="2"/>
      <c r="G200" s="2"/>
      <c r="H200" s="2"/>
    </row>
    <row r="201" spans="1:8" ht="12.75" customHeight="1">
      <c r="A201" s="198"/>
      <c r="B201" s="198"/>
      <c r="C201" s="198"/>
      <c r="D201" s="198"/>
      <c r="E201" s="198"/>
      <c r="F201" s="2"/>
      <c r="G201" s="2"/>
      <c r="H201" s="2"/>
    </row>
    <row r="202" spans="1:8" ht="12.75" customHeight="1">
      <c r="A202" s="198"/>
      <c r="B202" s="198"/>
      <c r="C202" s="198"/>
      <c r="D202" s="198"/>
      <c r="E202" s="198"/>
      <c r="F202" s="2"/>
      <c r="G202" s="2"/>
      <c r="H202" s="2"/>
    </row>
    <row r="203" spans="1:8" ht="12.75" customHeight="1">
      <c r="A203" s="198"/>
      <c r="B203" s="198"/>
      <c r="C203" s="198"/>
      <c r="D203" s="198"/>
      <c r="E203" s="198"/>
      <c r="F203" s="2"/>
      <c r="G203" s="2"/>
      <c r="H203" s="2"/>
    </row>
    <row r="204" spans="1:8" ht="12.75" customHeight="1">
      <c r="A204" s="198"/>
      <c r="B204" s="198"/>
      <c r="C204" s="198"/>
      <c r="D204" s="198"/>
      <c r="E204" s="198"/>
      <c r="F204" s="2"/>
      <c r="G204" s="2"/>
      <c r="H204" s="2"/>
    </row>
    <row r="205" spans="1:8" ht="12.75" customHeight="1">
      <c r="A205" s="198"/>
      <c r="B205" s="198"/>
      <c r="C205" s="198"/>
      <c r="D205" s="198"/>
      <c r="E205" s="198"/>
      <c r="F205" s="2"/>
      <c r="G205" s="2"/>
      <c r="H205" s="2"/>
    </row>
    <row r="206" spans="1:8" ht="12.75" customHeight="1">
      <c r="A206" s="198"/>
      <c r="B206" s="198"/>
      <c r="C206" s="198"/>
      <c r="D206" s="198"/>
      <c r="E206" s="198"/>
      <c r="F206" s="2"/>
      <c r="G206" s="2"/>
      <c r="H206" s="2"/>
    </row>
    <row r="207" spans="1:8" ht="12.75" customHeight="1">
      <c r="A207" s="198"/>
      <c r="B207" s="198"/>
      <c r="C207" s="198"/>
      <c r="D207" s="198"/>
      <c r="E207" s="198"/>
      <c r="F207" s="2"/>
      <c r="G207" s="2"/>
      <c r="H207" s="2"/>
    </row>
    <row r="208" spans="1:8" ht="12.75" customHeight="1">
      <c r="A208" s="198"/>
      <c r="B208" s="198"/>
      <c r="C208" s="198"/>
      <c r="D208" s="198"/>
      <c r="E208" s="198"/>
      <c r="F208" s="2"/>
      <c r="G208" s="2"/>
      <c r="H208" s="2"/>
    </row>
    <row r="209" spans="1:8" ht="12.75" customHeight="1">
      <c r="A209" s="198"/>
      <c r="B209" s="198"/>
      <c r="C209" s="198"/>
      <c r="D209" s="198"/>
      <c r="E209" s="198"/>
      <c r="F209" s="2"/>
      <c r="G209" s="2"/>
      <c r="H209" s="2"/>
    </row>
    <row r="210" spans="1:8" ht="12.75" customHeight="1">
      <c r="A210" s="198"/>
      <c r="B210" s="198"/>
      <c r="C210" s="198"/>
      <c r="D210" s="198"/>
      <c r="E210" s="198"/>
      <c r="F210" s="2"/>
      <c r="G210" s="2"/>
      <c r="H210" s="2"/>
    </row>
    <row r="211" spans="1:8" ht="12.75" customHeight="1">
      <c r="A211" s="198"/>
      <c r="B211" s="198"/>
      <c r="C211" s="198"/>
      <c r="D211" s="198"/>
      <c r="E211" s="198"/>
      <c r="F211" s="2"/>
      <c r="G211" s="2"/>
      <c r="H211" s="2"/>
    </row>
    <row r="212" spans="1:8" ht="12.75" customHeight="1">
      <c r="A212" s="198"/>
      <c r="B212" s="198"/>
      <c r="C212" s="198"/>
      <c r="D212" s="198"/>
      <c r="E212" s="198"/>
      <c r="F212" s="2"/>
      <c r="G212" s="2"/>
      <c r="H212" s="2"/>
    </row>
    <row r="213" spans="1:8" ht="12.75" customHeight="1">
      <c r="A213" s="198"/>
      <c r="B213" s="198"/>
      <c r="C213" s="198"/>
      <c r="D213" s="198"/>
      <c r="E213" s="198"/>
      <c r="F213" s="2"/>
      <c r="G213" s="2"/>
      <c r="H213" s="2"/>
    </row>
    <row r="214" spans="1:8" ht="12.75" customHeight="1">
      <c r="A214" s="198"/>
      <c r="B214" s="198"/>
      <c r="C214" s="198"/>
      <c r="D214" s="198"/>
      <c r="E214" s="198"/>
      <c r="F214" s="2"/>
      <c r="G214" s="2"/>
      <c r="H214" s="2"/>
    </row>
    <row r="215" spans="1:8" ht="12.75" customHeight="1">
      <c r="A215" s="198"/>
      <c r="B215" s="198"/>
      <c r="C215" s="198"/>
      <c r="D215" s="198"/>
      <c r="E215" s="198"/>
      <c r="F215" s="2"/>
      <c r="G215" s="2"/>
      <c r="H215" s="2"/>
    </row>
    <row r="216" spans="1:8" ht="12.75" customHeight="1">
      <c r="A216" s="198"/>
      <c r="B216" s="198"/>
      <c r="C216" s="198"/>
      <c r="D216" s="198"/>
      <c r="E216" s="198"/>
      <c r="F216" s="2"/>
      <c r="G216" s="2"/>
      <c r="H216" s="2"/>
    </row>
    <row r="217" spans="1:8" ht="12.75" customHeight="1">
      <c r="A217" s="198"/>
      <c r="B217" s="198"/>
      <c r="C217" s="198"/>
      <c r="D217" s="198"/>
      <c r="E217" s="198"/>
      <c r="F217" s="2"/>
      <c r="G217" s="2"/>
      <c r="H217" s="2"/>
    </row>
    <row r="218" spans="1:8" ht="12.75" customHeight="1">
      <c r="A218" s="198"/>
      <c r="B218" s="198"/>
      <c r="C218" s="198"/>
      <c r="D218" s="198"/>
      <c r="E218" s="198"/>
      <c r="F218" s="2"/>
      <c r="G218" s="2"/>
      <c r="H218" s="2"/>
    </row>
    <row r="219" spans="1:8" ht="12.75" customHeight="1">
      <c r="A219" s="198"/>
      <c r="B219" s="198"/>
      <c r="C219" s="198"/>
      <c r="D219" s="198"/>
      <c r="E219" s="198"/>
      <c r="F219" s="2"/>
      <c r="G219" s="2"/>
      <c r="H219" s="2"/>
    </row>
    <row r="220" spans="1:8" ht="12.75" customHeight="1">
      <c r="A220" s="198"/>
      <c r="B220" s="198"/>
      <c r="C220" s="198"/>
      <c r="D220" s="198"/>
      <c r="E220" s="198"/>
      <c r="F220" s="2"/>
      <c r="G220" s="2"/>
      <c r="H220" s="2"/>
    </row>
    <row r="221" spans="1:8" ht="12.75" customHeight="1">
      <c r="A221" s="198"/>
      <c r="B221" s="198"/>
      <c r="C221" s="198"/>
      <c r="D221" s="198"/>
      <c r="E221" s="198"/>
      <c r="F221" s="2"/>
      <c r="G221" s="2"/>
      <c r="H221" s="2"/>
    </row>
    <row r="222" spans="1:8" ht="12.75" customHeight="1">
      <c r="A222" s="198"/>
      <c r="B222" s="198"/>
      <c r="C222" s="198"/>
      <c r="D222" s="198"/>
      <c r="E222" s="198"/>
      <c r="F222" s="2"/>
      <c r="G222" s="2"/>
      <c r="H222" s="2"/>
    </row>
    <row r="223" spans="1:8" ht="12.75" customHeight="1">
      <c r="A223" s="198"/>
      <c r="B223" s="198"/>
      <c r="C223" s="198"/>
      <c r="D223" s="198"/>
      <c r="E223" s="198"/>
      <c r="F223" s="2"/>
      <c r="G223" s="2"/>
      <c r="H223" s="2"/>
    </row>
    <row r="224" spans="1:8" ht="12.75" customHeight="1">
      <c r="A224" s="198"/>
      <c r="B224" s="198"/>
      <c r="C224" s="198"/>
      <c r="D224" s="198"/>
      <c r="E224" s="198"/>
      <c r="F224" s="2"/>
      <c r="G224" s="2"/>
      <c r="H224" s="2"/>
    </row>
    <row r="225" spans="1:8" ht="12.75" customHeight="1">
      <c r="A225" s="198"/>
      <c r="B225" s="198"/>
      <c r="C225" s="198"/>
      <c r="D225" s="198"/>
      <c r="E225" s="198"/>
      <c r="F225" s="2"/>
      <c r="G225" s="2"/>
      <c r="H225" s="2"/>
    </row>
    <row r="226" spans="1:8" ht="12.75" customHeight="1">
      <c r="A226" s="198"/>
      <c r="B226" s="198"/>
      <c r="C226" s="198"/>
      <c r="D226" s="198"/>
      <c r="E226" s="198"/>
      <c r="F226" s="2"/>
      <c r="G226" s="2"/>
      <c r="H226" s="2"/>
    </row>
    <row r="227" spans="1:8" ht="12.75" customHeight="1">
      <c r="A227" s="198"/>
      <c r="B227" s="198"/>
      <c r="C227" s="198"/>
      <c r="D227" s="198"/>
      <c r="E227" s="198"/>
      <c r="F227" s="2"/>
      <c r="G227" s="2"/>
      <c r="H227" s="2"/>
    </row>
    <row r="228" spans="1:8" ht="12.75" customHeight="1">
      <c r="A228" s="198"/>
      <c r="B228" s="198"/>
      <c r="C228" s="198"/>
      <c r="D228" s="198"/>
      <c r="E228" s="198"/>
      <c r="F228" s="2"/>
      <c r="G228" s="2"/>
      <c r="H228" s="2"/>
    </row>
    <row r="229" spans="1:8" ht="12.75" customHeight="1">
      <c r="A229" s="198"/>
      <c r="B229" s="198"/>
      <c r="C229" s="198"/>
      <c r="D229" s="198"/>
      <c r="E229" s="198"/>
      <c r="F229" s="2"/>
      <c r="G229" s="2"/>
      <c r="H229" s="2"/>
    </row>
    <row r="230" spans="1:8" ht="12.75" customHeight="1">
      <c r="A230" s="198"/>
      <c r="B230" s="198"/>
      <c r="C230" s="198"/>
      <c r="D230" s="198"/>
      <c r="E230" s="198"/>
      <c r="F230" s="2"/>
      <c r="G230" s="2"/>
      <c r="H230" s="2"/>
    </row>
    <row r="231" spans="1:8" ht="12.75" customHeight="1">
      <c r="A231" s="198"/>
      <c r="B231" s="198"/>
      <c r="C231" s="198"/>
      <c r="D231" s="198"/>
      <c r="E231" s="198"/>
      <c r="F231" s="2"/>
      <c r="G231" s="2"/>
      <c r="H231" s="2"/>
    </row>
    <row r="232" spans="1:8" ht="12.75" customHeight="1">
      <c r="A232" s="198"/>
      <c r="B232" s="198"/>
      <c r="C232" s="198"/>
      <c r="D232" s="198"/>
      <c r="E232" s="198"/>
      <c r="F232" s="2"/>
      <c r="G232" s="2"/>
      <c r="H232" s="2"/>
    </row>
    <row r="233" spans="1:8" ht="12.75" customHeight="1">
      <c r="A233" s="198"/>
      <c r="B233" s="198"/>
      <c r="C233" s="198"/>
      <c r="D233" s="198"/>
      <c r="E233" s="198"/>
      <c r="F233" s="2"/>
      <c r="G233" s="2"/>
      <c r="H233" s="2"/>
    </row>
    <row r="234" spans="1:8" ht="12.75" customHeight="1">
      <c r="A234" s="198"/>
      <c r="B234" s="198"/>
      <c r="C234" s="198"/>
      <c r="D234" s="198"/>
      <c r="E234" s="198"/>
      <c r="F234" s="2"/>
      <c r="G234" s="2"/>
      <c r="H234" s="2"/>
    </row>
    <row r="235" spans="1:8" ht="12.75" customHeight="1">
      <c r="A235" s="198"/>
      <c r="B235" s="198"/>
      <c r="C235" s="198"/>
      <c r="D235" s="198"/>
      <c r="E235" s="198"/>
      <c r="F235" s="2"/>
      <c r="G235" s="2"/>
      <c r="H235" s="2"/>
    </row>
    <row r="236" spans="1:8" ht="12.75" customHeight="1">
      <c r="A236" s="198"/>
      <c r="B236" s="198"/>
      <c r="C236" s="198"/>
      <c r="D236" s="198"/>
      <c r="E236" s="198"/>
      <c r="F236" s="2"/>
      <c r="G236" s="2"/>
      <c r="H236" s="2"/>
    </row>
    <row r="237" spans="1:8" ht="12.75" customHeight="1">
      <c r="A237" s="198"/>
      <c r="B237" s="198"/>
      <c r="C237" s="198"/>
      <c r="D237" s="198"/>
      <c r="E237" s="198"/>
      <c r="F237" s="2"/>
      <c r="G237" s="2"/>
      <c r="H237" s="2"/>
    </row>
    <row r="238" spans="1:8" ht="12.75" customHeight="1">
      <c r="A238" s="198"/>
      <c r="B238" s="198"/>
      <c r="C238" s="198"/>
      <c r="D238" s="198"/>
      <c r="E238" s="198"/>
      <c r="F238" s="2"/>
      <c r="G238" s="2"/>
      <c r="H238" s="2"/>
    </row>
    <row r="239" spans="1:8" ht="12.75" customHeight="1">
      <c r="A239" s="198"/>
      <c r="B239" s="198"/>
      <c r="C239" s="198"/>
      <c r="D239" s="198"/>
      <c r="E239" s="198"/>
      <c r="F239" s="2"/>
      <c r="G239" s="2"/>
      <c r="H239" s="2"/>
    </row>
    <row r="240" spans="1:8" ht="12.75" customHeight="1">
      <c r="A240" s="198"/>
      <c r="B240" s="198"/>
      <c r="C240" s="198"/>
      <c r="D240" s="198"/>
      <c r="E240" s="198"/>
      <c r="F240" s="2"/>
      <c r="G240" s="2"/>
      <c r="H240" s="2"/>
    </row>
    <row r="241" spans="1:8" ht="12.75" customHeight="1">
      <c r="A241" s="198"/>
      <c r="B241" s="198"/>
      <c r="C241" s="198"/>
      <c r="D241" s="198"/>
      <c r="E241" s="198"/>
      <c r="F241" s="2"/>
      <c r="G241" s="2"/>
      <c r="H241" s="2"/>
    </row>
    <row r="242" spans="1:8" ht="12.75" customHeight="1">
      <c r="A242" s="198"/>
      <c r="B242" s="198"/>
      <c r="C242" s="198"/>
      <c r="D242" s="198"/>
      <c r="E242" s="198"/>
      <c r="F242" s="2"/>
      <c r="G242" s="2"/>
      <c r="H242" s="2"/>
    </row>
    <row r="243" spans="1:8" ht="12.75" customHeight="1">
      <c r="A243" s="198"/>
      <c r="B243" s="198"/>
      <c r="C243" s="198"/>
      <c r="D243" s="198"/>
      <c r="E243" s="198"/>
      <c r="F243" s="2"/>
      <c r="G243" s="2"/>
      <c r="H243" s="2"/>
    </row>
    <row r="244" spans="1:8" ht="12.75" customHeight="1">
      <c r="A244" s="198"/>
      <c r="B244" s="198"/>
      <c r="C244" s="198"/>
      <c r="D244" s="198"/>
      <c r="E244" s="198"/>
      <c r="F244" s="2"/>
      <c r="G244" s="2"/>
      <c r="H244" s="2"/>
    </row>
    <row r="245" spans="1:8" ht="12.75" customHeight="1">
      <c r="A245" s="198"/>
      <c r="B245" s="198"/>
      <c r="C245" s="198"/>
      <c r="D245" s="198"/>
      <c r="E245" s="198"/>
      <c r="F245" s="2"/>
      <c r="G245" s="2"/>
      <c r="H245" s="2"/>
    </row>
    <row r="246" spans="1:8" ht="12.75" customHeight="1">
      <c r="A246" s="198"/>
      <c r="B246" s="198"/>
      <c r="C246" s="198"/>
      <c r="D246" s="198"/>
      <c r="E246" s="198"/>
      <c r="F246" s="2"/>
      <c r="G246" s="2"/>
      <c r="H246" s="2"/>
    </row>
    <row r="247" spans="1:8" ht="12.75" customHeight="1">
      <c r="A247" s="198"/>
      <c r="B247" s="198"/>
      <c r="C247" s="198"/>
      <c r="D247" s="198"/>
      <c r="E247" s="198"/>
      <c r="F247" s="2"/>
      <c r="G247" s="2"/>
      <c r="H247" s="2"/>
    </row>
    <row r="248" spans="1:8" ht="12.75" customHeight="1">
      <c r="A248" s="198"/>
      <c r="B248" s="198"/>
      <c r="C248" s="198"/>
      <c r="D248" s="198"/>
      <c r="E248" s="198"/>
      <c r="F248" s="2"/>
      <c r="G248" s="2"/>
      <c r="H248" s="2"/>
    </row>
    <row r="249" spans="1:8" ht="12.75" customHeight="1">
      <c r="A249" s="198"/>
      <c r="B249" s="198"/>
      <c r="C249" s="198"/>
      <c r="D249" s="198"/>
      <c r="E249" s="198"/>
      <c r="F249" s="2"/>
      <c r="G249" s="2"/>
      <c r="H249" s="2"/>
    </row>
    <row r="250" spans="1:8" ht="12.75" customHeight="1">
      <c r="A250" s="198"/>
      <c r="B250" s="198"/>
      <c r="C250" s="198"/>
      <c r="D250" s="198"/>
      <c r="E250" s="198"/>
      <c r="F250" s="2"/>
      <c r="G250" s="2"/>
      <c r="H250" s="2"/>
    </row>
    <row r="251" spans="1:8" ht="12.75" customHeight="1">
      <c r="A251" s="198"/>
      <c r="B251" s="198"/>
      <c r="C251" s="198"/>
      <c r="D251" s="198"/>
      <c r="E251" s="198"/>
      <c r="F251" s="2"/>
      <c r="G251" s="2"/>
      <c r="H251" s="2"/>
    </row>
    <row r="252" spans="1:8" ht="12.75" customHeight="1">
      <c r="A252" s="198"/>
      <c r="B252" s="198"/>
      <c r="C252" s="198"/>
      <c r="D252" s="198"/>
      <c r="E252" s="198"/>
      <c r="F252" s="2"/>
      <c r="G252" s="2"/>
      <c r="H252" s="2"/>
    </row>
    <row r="253" spans="1:8" ht="12.75" customHeight="1">
      <c r="A253" s="198"/>
      <c r="B253" s="198"/>
      <c r="C253" s="198"/>
      <c r="D253" s="198"/>
      <c r="E253" s="198"/>
      <c r="F253" s="2"/>
      <c r="G253" s="2"/>
      <c r="H253" s="2"/>
    </row>
    <row r="254" spans="1:8" ht="12.75" customHeight="1">
      <c r="A254" s="198"/>
      <c r="B254" s="198"/>
      <c r="C254" s="198"/>
      <c r="D254" s="198"/>
      <c r="E254" s="198"/>
      <c r="F254" s="2"/>
      <c r="G254" s="2"/>
      <c r="H254" s="2"/>
    </row>
    <row r="255" spans="1:8" ht="12.75" customHeight="1">
      <c r="A255" s="198"/>
      <c r="B255" s="198"/>
      <c r="C255" s="198"/>
      <c r="D255" s="198"/>
      <c r="E255" s="198"/>
      <c r="F255" s="2"/>
      <c r="G255" s="2"/>
      <c r="H255" s="2"/>
    </row>
    <row r="256" spans="1:8" ht="12.75" customHeight="1">
      <c r="A256" s="198"/>
      <c r="B256" s="198"/>
      <c r="C256" s="198"/>
      <c r="D256" s="198"/>
      <c r="E256" s="198"/>
      <c r="F256" s="2"/>
      <c r="G256" s="2"/>
      <c r="H256" s="2"/>
    </row>
    <row r="257" spans="1:8" ht="12.75" customHeight="1">
      <c r="A257" s="198"/>
      <c r="B257" s="198"/>
      <c r="C257" s="198"/>
      <c r="D257" s="198"/>
      <c r="E257" s="198"/>
      <c r="F257" s="2"/>
      <c r="G257" s="2"/>
      <c r="H257" s="2"/>
    </row>
    <row r="258" spans="1:8" ht="12.75" customHeight="1">
      <c r="A258" s="198"/>
      <c r="B258" s="198"/>
      <c r="C258" s="198"/>
      <c r="D258" s="198"/>
      <c r="E258" s="198"/>
      <c r="F258" s="2"/>
      <c r="G258" s="2"/>
      <c r="H258" s="2"/>
    </row>
    <row r="259" spans="1:8" ht="12.75" customHeight="1">
      <c r="A259" s="198"/>
      <c r="B259" s="198"/>
      <c r="C259" s="198"/>
      <c r="D259" s="198"/>
      <c r="E259" s="198"/>
      <c r="F259" s="2"/>
      <c r="G259" s="2"/>
      <c r="H259" s="2"/>
    </row>
    <row r="260" spans="1:8" ht="12.75" customHeight="1">
      <c r="A260" s="198"/>
      <c r="B260" s="198"/>
      <c r="C260" s="198"/>
      <c r="D260" s="198"/>
      <c r="E260" s="198"/>
      <c r="F260" s="2"/>
      <c r="G260" s="2"/>
      <c r="H260" s="2"/>
    </row>
    <row r="261" spans="1:8" ht="12.75" customHeight="1">
      <c r="A261" s="198"/>
      <c r="B261" s="198"/>
      <c r="C261" s="198"/>
      <c r="D261" s="198"/>
      <c r="E261" s="198"/>
      <c r="F261" s="2"/>
      <c r="G261" s="2"/>
      <c r="H261" s="2"/>
    </row>
    <row r="262" spans="1:8" ht="12.75" customHeight="1">
      <c r="A262" s="198"/>
      <c r="B262" s="198"/>
      <c r="C262" s="198"/>
      <c r="D262" s="198"/>
      <c r="E262" s="198"/>
      <c r="F262" s="2"/>
      <c r="G262" s="2"/>
      <c r="H262" s="2"/>
    </row>
    <row r="263" spans="1:8" ht="12.75" customHeight="1">
      <c r="A263" s="198"/>
      <c r="B263" s="198"/>
      <c r="C263" s="198"/>
      <c r="D263" s="198"/>
      <c r="E263" s="198"/>
      <c r="F263" s="2"/>
      <c r="G263" s="2"/>
      <c r="H263" s="2"/>
    </row>
    <row r="264" spans="1:8" ht="12.75" customHeight="1">
      <c r="A264" s="198"/>
      <c r="B264" s="198"/>
      <c r="C264" s="198"/>
      <c r="D264" s="198"/>
      <c r="E264" s="198"/>
      <c r="F264" s="2"/>
      <c r="G264" s="2"/>
      <c r="H264" s="2"/>
    </row>
    <row r="265" spans="1:8" ht="12.75" customHeight="1">
      <c r="A265" s="198"/>
      <c r="B265" s="198"/>
      <c r="C265" s="198"/>
      <c r="D265" s="198"/>
      <c r="E265" s="198"/>
      <c r="F265" s="2"/>
      <c r="G265" s="2"/>
      <c r="H265" s="2"/>
    </row>
    <row r="266" spans="1:8" ht="12.75" customHeight="1">
      <c r="A266" s="198"/>
      <c r="B266" s="198"/>
      <c r="C266" s="198"/>
      <c r="D266" s="198"/>
      <c r="E266" s="198"/>
      <c r="F266" s="2"/>
      <c r="G266" s="2"/>
      <c r="H266" s="2"/>
    </row>
    <row r="267" spans="1:8" ht="12.75" customHeight="1">
      <c r="A267" s="198"/>
      <c r="B267" s="198"/>
      <c r="C267" s="198"/>
      <c r="D267" s="198"/>
      <c r="E267" s="198"/>
      <c r="F267" s="2"/>
      <c r="G267" s="2"/>
      <c r="H267" s="2"/>
    </row>
    <row r="268" spans="1:8" ht="12.75" customHeight="1">
      <c r="A268" s="198"/>
      <c r="B268" s="198"/>
      <c r="C268" s="198"/>
      <c r="D268" s="198"/>
      <c r="E268" s="198"/>
      <c r="F268" s="2"/>
      <c r="G268" s="2"/>
      <c r="H268" s="2"/>
    </row>
    <row r="269" spans="1:8" ht="12.75" customHeight="1">
      <c r="A269" s="198"/>
      <c r="B269" s="198"/>
      <c r="C269" s="198"/>
      <c r="D269" s="198"/>
      <c r="E269" s="198"/>
      <c r="F269" s="2"/>
      <c r="G269" s="2"/>
      <c r="H269" s="2"/>
    </row>
    <row r="270" spans="1:8" ht="12.75" customHeight="1">
      <c r="A270" s="198"/>
      <c r="B270" s="198"/>
      <c r="C270" s="198"/>
      <c r="D270" s="198"/>
      <c r="E270" s="198"/>
      <c r="F270" s="2"/>
      <c r="G270" s="2"/>
      <c r="H270" s="2"/>
    </row>
    <row r="271" spans="1:8" ht="12.75" customHeight="1">
      <c r="A271" s="198"/>
      <c r="B271" s="198"/>
      <c r="C271" s="198"/>
      <c r="D271" s="198"/>
      <c r="E271" s="198"/>
      <c r="F271" s="2"/>
      <c r="G271" s="2"/>
      <c r="H271" s="2"/>
    </row>
    <row r="272" spans="1:8" ht="12.75" customHeight="1">
      <c r="A272" s="198"/>
      <c r="B272" s="198"/>
      <c r="C272" s="198"/>
      <c r="D272" s="198"/>
      <c r="E272" s="198"/>
      <c r="F272" s="2"/>
      <c r="G272" s="2"/>
      <c r="H272" s="2"/>
    </row>
    <row r="273" spans="1:8" ht="12.75" customHeight="1">
      <c r="A273" s="198"/>
      <c r="B273" s="198"/>
      <c r="C273" s="198"/>
      <c r="D273" s="198"/>
      <c r="E273" s="198"/>
      <c r="F273" s="2"/>
      <c r="G273" s="2"/>
      <c r="H273" s="2"/>
    </row>
    <row r="274" spans="1:8" ht="12.75" customHeight="1">
      <c r="A274" s="198"/>
      <c r="B274" s="198"/>
      <c r="C274" s="198"/>
      <c r="D274" s="198"/>
      <c r="E274" s="198"/>
      <c r="F274" s="2"/>
      <c r="G274" s="2"/>
      <c r="H274" s="2"/>
    </row>
    <row r="275" spans="1:8" ht="12.75" customHeight="1">
      <c r="A275" s="198"/>
      <c r="B275" s="198"/>
      <c r="C275" s="198"/>
      <c r="D275" s="198"/>
      <c r="E275" s="198"/>
      <c r="F275" s="2"/>
      <c r="G275" s="2"/>
      <c r="H275" s="2"/>
    </row>
    <row r="276" spans="1:8" ht="12.75" customHeight="1">
      <c r="A276" s="198"/>
      <c r="B276" s="198"/>
      <c r="C276" s="198"/>
      <c r="D276" s="198"/>
      <c r="E276" s="198"/>
      <c r="F276" s="2"/>
      <c r="G276" s="2"/>
      <c r="H276" s="2"/>
    </row>
    <row r="277" spans="1:8" ht="12.75" customHeight="1">
      <c r="A277" s="198"/>
      <c r="B277" s="198"/>
      <c r="C277" s="198"/>
      <c r="D277" s="198"/>
      <c r="E277" s="198"/>
      <c r="F277" s="2"/>
      <c r="G277" s="2"/>
      <c r="H277" s="2"/>
    </row>
    <row r="278" spans="1:8" ht="12.75" customHeight="1">
      <c r="A278" s="198"/>
      <c r="B278" s="198"/>
      <c r="C278" s="198"/>
      <c r="D278" s="198"/>
      <c r="E278" s="198"/>
      <c r="F278" s="2"/>
      <c r="G278" s="2"/>
      <c r="H278" s="2"/>
    </row>
    <row r="279" spans="1:8" ht="12.75" customHeight="1">
      <c r="A279" s="198"/>
      <c r="B279" s="198"/>
      <c r="C279" s="198"/>
      <c r="D279" s="198"/>
      <c r="E279" s="198"/>
      <c r="F279" s="2"/>
      <c r="G279" s="2"/>
      <c r="H279" s="2"/>
    </row>
    <row r="280" spans="1:8" ht="12.75" customHeight="1">
      <c r="A280" s="198"/>
      <c r="B280" s="198"/>
      <c r="C280" s="198"/>
      <c r="D280" s="198"/>
      <c r="E280" s="198"/>
      <c r="F280" s="2"/>
      <c r="G280" s="2"/>
      <c r="H280" s="2"/>
    </row>
    <row r="281" spans="1:8" ht="12.75" customHeight="1">
      <c r="A281" s="198"/>
      <c r="B281" s="198"/>
      <c r="C281" s="198"/>
      <c r="D281" s="198"/>
      <c r="E281" s="198"/>
      <c r="F281" s="2"/>
      <c r="G281" s="2"/>
      <c r="H281" s="2"/>
    </row>
    <row r="282" spans="1:8" ht="12.75" customHeight="1">
      <c r="A282" s="198"/>
      <c r="B282" s="198"/>
      <c r="C282" s="198"/>
      <c r="D282" s="198"/>
      <c r="E282" s="198"/>
      <c r="F282" s="2"/>
      <c r="G282" s="2"/>
      <c r="H282" s="2"/>
    </row>
    <row r="283" spans="1:8" ht="12.75" customHeight="1">
      <c r="A283" s="198"/>
      <c r="B283" s="198"/>
      <c r="C283" s="198"/>
      <c r="D283" s="198"/>
      <c r="E283" s="198"/>
      <c r="F283" s="2"/>
      <c r="G283" s="2"/>
      <c r="H283" s="2"/>
    </row>
    <row r="284" spans="1:8" ht="12.75" customHeight="1">
      <c r="A284" s="198"/>
      <c r="B284" s="198"/>
      <c r="C284" s="198"/>
      <c r="D284" s="198"/>
      <c r="E284" s="198"/>
      <c r="F284" s="2"/>
      <c r="G284" s="2"/>
      <c r="H284" s="2"/>
    </row>
    <row r="285" spans="1:8" ht="12.75" customHeight="1">
      <c r="A285" s="198"/>
      <c r="B285" s="198"/>
      <c r="C285" s="198"/>
      <c r="D285" s="198"/>
      <c r="E285" s="198"/>
      <c r="F285" s="2"/>
      <c r="G285" s="2"/>
      <c r="H285" s="2"/>
    </row>
    <row r="286" spans="1:8" ht="12.75" customHeight="1">
      <c r="A286" s="198"/>
      <c r="B286" s="198"/>
      <c r="C286" s="198"/>
      <c r="D286" s="198"/>
      <c r="E286" s="198"/>
      <c r="F286" s="2"/>
      <c r="G286" s="2"/>
      <c r="H286" s="2"/>
    </row>
    <row r="287" spans="1:8" ht="12.75" customHeight="1">
      <c r="A287" s="198"/>
      <c r="B287" s="198"/>
      <c r="C287" s="198"/>
      <c r="D287" s="198"/>
      <c r="E287" s="198"/>
      <c r="F287" s="2"/>
      <c r="G287" s="2"/>
      <c r="H287" s="2"/>
    </row>
    <row r="288" spans="1:8" ht="12.75" customHeight="1">
      <c r="A288" s="198"/>
      <c r="B288" s="198"/>
      <c r="C288" s="198"/>
      <c r="D288" s="198"/>
      <c r="E288" s="198"/>
      <c r="F288" s="2"/>
      <c r="G288" s="2"/>
      <c r="H288" s="2"/>
    </row>
    <row r="289" spans="1:8" ht="12.75" customHeight="1">
      <c r="A289" s="198"/>
      <c r="B289" s="198"/>
      <c r="C289" s="198"/>
      <c r="D289" s="198"/>
      <c r="E289" s="198"/>
      <c r="F289" s="2"/>
      <c r="G289" s="2"/>
      <c r="H289" s="2"/>
    </row>
    <row r="290" spans="1:8" ht="12.75" customHeight="1">
      <c r="A290" s="198"/>
      <c r="B290" s="198"/>
      <c r="C290" s="198"/>
      <c r="D290" s="198"/>
      <c r="E290" s="198"/>
      <c r="F290" s="2"/>
      <c r="G290" s="2"/>
      <c r="H290" s="2"/>
    </row>
    <row r="291" spans="1:8" ht="12.75" customHeight="1">
      <c r="A291" s="198"/>
      <c r="B291" s="198"/>
      <c r="C291" s="198"/>
      <c r="D291" s="198"/>
      <c r="E291" s="198"/>
      <c r="F291" s="2"/>
      <c r="G291" s="2"/>
      <c r="H291" s="2"/>
    </row>
    <row r="292" spans="1:8" ht="12.75" customHeight="1">
      <c r="A292" s="198"/>
      <c r="B292" s="198"/>
      <c r="C292" s="198"/>
      <c r="D292" s="198"/>
      <c r="E292" s="198"/>
      <c r="F292" s="2"/>
      <c r="G292" s="2"/>
      <c r="H292" s="2"/>
    </row>
    <row r="293" spans="1:8" ht="12.75" customHeight="1">
      <c r="A293" s="198"/>
      <c r="B293" s="198"/>
      <c r="C293" s="198"/>
      <c r="D293" s="198"/>
      <c r="E293" s="198"/>
      <c r="F293" s="2"/>
      <c r="G293" s="2"/>
      <c r="H293" s="2"/>
    </row>
    <row r="294" spans="1:8" ht="12.75" customHeight="1">
      <c r="A294" s="198"/>
      <c r="B294" s="198"/>
      <c r="C294" s="198"/>
      <c r="D294" s="198"/>
      <c r="E294" s="198"/>
      <c r="F294" s="2"/>
      <c r="G294" s="2"/>
      <c r="H294" s="2"/>
    </row>
    <row r="295" spans="1:8" ht="12.75" customHeight="1">
      <c r="A295" s="198"/>
      <c r="B295" s="198"/>
      <c r="C295" s="198"/>
      <c r="D295" s="198"/>
      <c r="E295" s="198"/>
      <c r="F295" s="2"/>
      <c r="G295" s="2"/>
      <c r="H295" s="2"/>
    </row>
    <row r="296" spans="1:8" ht="12.75" customHeight="1">
      <c r="A296" s="198"/>
      <c r="B296" s="198"/>
      <c r="C296" s="198"/>
      <c r="D296" s="198"/>
      <c r="E296" s="198"/>
      <c r="F296" s="2"/>
      <c r="G296" s="2"/>
      <c r="H296" s="2"/>
    </row>
    <row r="297" spans="1:8" ht="12.75" customHeight="1">
      <c r="A297" s="198"/>
      <c r="B297" s="198"/>
      <c r="C297" s="198"/>
      <c r="D297" s="198"/>
      <c r="E297" s="198"/>
      <c r="F297" s="2"/>
      <c r="G297" s="2"/>
      <c r="H297" s="2"/>
    </row>
    <row r="298" spans="1:8" ht="12.75" customHeight="1">
      <c r="A298" s="198"/>
      <c r="B298" s="198"/>
      <c r="C298" s="198"/>
      <c r="D298" s="198"/>
      <c r="E298" s="198"/>
      <c r="F298" s="2"/>
      <c r="G298" s="2"/>
      <c r="H298" s="2"/>
    </row>
    <row r="299" spans="1:8" ht="12.75" customHeight="1">
      <c r="A299" s="198"/>
      <c r="B299" s="198"/>
      <c r="C299" s="198"/>
      <c r="D299" s="198"/>
      <c r="E299" s="198"/>
      <c r="F299" s="2"/>
      <c r="G299" s="2"/>
      <c r="H299" s="2"/>
    </row>
    <row r="300" spans="1:8" ht="12.75" customHeight="1">
      <c r="A300" s="198"/>
      <c r="B300" s="198"/>
      <c r="C300" s="198"/>
      <c r="D300" s="198"/>
      <c r="E300" s="198"/>
      <c r="F300" s="2"/>
      <c r="G300" s="2"/>
      <c r="H300" s="2"/>
    </row>
    <row r="301" spans="1:8" ht="12.75" customHeight="1">
      <c r="A301" s="198"/>
      <c r="B301" s="198"/>
      <c r="C301" s="198"/>
      <c r="D301" s="198"/>
      <c r="E301" s="198"/>
      <c r="F301" s="2"/>
      <c r="G301" s="2"/>
      <c r="H301" s="2"/>
    </row>
    <row r="302" spans="1:8" ht="12.75" customHeight="1">
      <c r="A302" s="198"/>
      <c r="B302" s="198"/>
      <c r="C302" s="198"/>
      <c r="D302" s="198"/>
      <c r="E302" s="198"/>
      <c r="F302" s="2"/>
      <c r="G302" s="2"/>
      <c r="H302" s="2"/>
    </row>
    <row r="303" spans="1:8" ht="12.75" customHeight="1">
      <c r="A303" s="198"/>
      <c r="B303" s="198"/>
      <c r="C303" s="198"/>
      <c r="D303" s="198"/>
      <c r="E303" s="198"/>
      <c r="F303" s="2"/>
      <c r="G303" s="2"/>
      <c r="H303" s="2"/>
    </row>
    <row r="304" spans="1:8" ht="12.75" customHeight="1">
      <c r="A304" s="198"/>
      <c r="B304" s="198"/>
      <c r="C304" s="198"/>
      <c r="D304" s="198"/>
      <c r="E304" s="198"/>
      <c r="F304" s="2"/>
      <c r="G304" s="2"/>
      <c r="H304" s="2"/>
    </row>
    <row r="305" spans="1:8" ht="12.75" customHeight="1">
      <c r="A305" s="198"/>
      <c r="B305" s="198"/>
      <c r="C305" s="198"/>
      <c r="D305" s="198"/>
      <c r="E305" s="198"/>
      <c r="F305" s="2"/>
      <c r="G305" s="2"/>
      <c r="H305" s="2"/>
    </row>
    <row r="306" spans="1:8" ht="12.75" customHeight="1">
      <c r="A306" s="198"/>
      <c r="B306" s="198"/>
      <c r="C306" s="198"/>
      <c r="D306" s="198"/>
      <c r="E306" s="198"/>
      <c r="F306" s="2"/>
      <c r="G306" s="2"/>
      <c r="H306" s="2"/>
    </row>
    <row r="307" spans="1:8" ht="12.75" customHeight="1">
      <c r="A307" s="198"/>
      <c r="B307" s="198"/>
      <c r="C307" s="198"/>
      <c r="D307" s="198"/>
      <c r="E307" s="198"/>
      <c r="F307" s="2"/>
      <c r="G307" s="2"/>
      <c r="H307" s="2"/>
    </row>
    <row r="308" spans="1:8" ht="12.75" customHeight="1">
      <c r="A308" s="198"/>
      <c r="B308" s="198"/>
      <c r="C308" s="198"/>
      <c r="D308" s="198"/>
      <c r="E308" s="198"/>
      <c r="F308" s="2"/>
      <c r="G308" s="2"/>
      <c r="H308" s="2"/>
    </row>
    <row r="309" spans="1:8" ht="12.75" customHeight="1">
      <c r="A309" s="198"/>
      <c r="B309" s="198"/>
      <c r="C309" s="198"/>
      <c r="D309" s="198"/>
      <c r="E309" s="198"/>
      <c r="F309" s="2"/>
      <c r="G309" s="2"/>
      <c r="H309" s="2"/>
    </row>
    <row r="310" spans="1:8" ht="12.75" customHeight="1">
      <c r="A310" s="198"/>
      <c r="B310" s="198"/>
      <c r="C310" s="198"/>
      <c r="D310" s="198"/>
      <c r="E310" s="198"/>
      <c r="F310" s="2"/>
      <c r="G310" s="2"/>
      <c r="H310" s="2"/>
    </row>
    <row r="311" spans="1:8" ht="12.75" customHeight="1">
      <c r="A311" s="198"/>
      <c r="B311" s="198"/>
      <c r="C311" s="198"/>
      <c r="D311" s="198"/>
      <c r="E311" s="198"/>
      <c r="F311" s="2"/>
      <c r="G311" s="2"/>
      <c r="H311" s="2"/>
    </row>
    <row r="312" spans="1:8" ht="12.75" customHeight="1">
      <c r="A312" s="198"/>
      <c r="B312" s="198"/>
      <c r="C312" s="198"/>
      <c r="D312" s="198"/>
      <c r="E312" s="198"/>
      <c r="F312" s="2"/>
      <c r="G312" s="2"/>
      <c r="H312" s="2"/>
    </row>
    <row r="313" spans="1:8" ht="12.75" customHeight="1">
      <c r="A313" s="198"/>
      <c r="B313" s="198"/>
      <c r="C313" s="198"/>
      <c r="D313" s="198"/>
      <c r="E313" s="198"/>
      <c r="F313" s="2"/>
      <c r="G313" s="2"/>
      <c r="H313" s="2"/>
    </row>
    <row r="314" spans="1:8" ht="12.75" customHeight="1">
      <c r="A314" s="198"/>
      <c r="B314" s="198"/>
      <c r="C314" s="198"/>
      <c r="D314" s="198"/>
      <c r="E314" s="198"/>
      <c r="F314" s="2"/>
      <c r="G314" s="2"/>
      <c r="H314" s="2"/>
    </row>
    <row r="315" spans="1:8" ht="12.75" customHeight="1">
      <c r="A315" s="198"/>
      <c r="B315" s="198"/>
      <c r="C315" s="198"/>
      <c r="D315" s="198"/>
      <c r="E315" s="198"/>
      <c r="F315" s="2"/>
      <c r="G315" s="2"/>
      <c r="H315" s="2"/>
    </row>
    <row r="316" spans="1:8" ht="12.75" customHeight="1">
      <c r="A316" s="198"/>
      <c r="B316" s="198"/>
      <c r="C316" s="198"/>
      <c r="D316" s="198"/>
      <c r="E316" s="198"/>
      <c r="F316" s="2"/>
      <c r="G316" s="2"/>
      <c r="H316" s="2"/>
    </row>
    <row r="317" spans="1:8" ht="12.75" customHeight="1">
      <c r="A317" s="198"/>
      <c r="B317" s="198"/>
      <c r="C317" s="198"/>
      <c r="D317" s="198"/>
      <c r="E317" s="198"/>
      <c r="F317" s="2"/>
      <c r="G317" s="2"/>
      <c r="H317" s="2"/>
    </row>
    <row r="318" spans="1:8" ht="12.75" customHeight="1">
      <c r="A318" s="198"/>
      <c r="B318" s="198"/>
      <c r="C318" s="198"/>
      <c r="D318" s="198"/>
      <c r="E318" s="198"/>
      <c r="F318" s="2"/>
      <c r="G318" s="2"/>
      <c r="H318" s="2"/>
    </row>
    <row r="319" spans="1:8" ht="12.75" customHeight="1">
      <c r="A319" s="198"/>
      <c r="B319" s="198"/>
      <c r="C319" s="198"/>
      <c r="D319" s="198"/>
      <c r="E319" s="198"/>
      <c r="F319" s="2"/>
      <c r="G319" s="2"/>
      <c r="H319" s="2"/>
    </row>
    <row r="320" spans="1:8" ht="12.75" customHeight="1">
      <c r="A320" s="198"/>
      <c r="B320" s="198"/>
      <c r="C320" s="198"/>
      <c r="D320" s="198"/>
      <c r="E320" s="198"/>
      <c r="F320" s="2"/>
      <c r="G320" s="2"/>
      <c r="H320" s="2"/>
    </row>
    <row r="321" spans="1:8" ht="12.75" customHeight="1">
      <c r="A321" s="198"/>
      <c r="B321" s="198"/>
      <c r="C321" s="198"/>
      <c r="D321" s="198"/>
      <c r="E321" s="198"/>
      <c r="F321" s="2"/>
      <c r="G321" s="2"/>
      <c r="H321" s="2"/>
    </row>
    <row r="322" spans="1:8" ht="12.75" customHeight="1">
      <c r="A322" s="198"/>
      <c r="B322" s="198"/>
      <c r="C322" s="198"/>
      <c r="D322" s="198"/>
      <c r="E322" s="198"/>
      <c r="F322" s="2"/>
      <c r="G322" s="2"/>
      <c r="H322" s="2"/>
    </row>
    <row r="323" spans="1:8" ht="12.75" customHeight="1">
      <c r="A323" s="198"/>
      <c r="B323" s="198"/>
      <c r="C323" s="198"/>
      <c r="D323" s="198"/>
      <c r="E323" s="198"/>
      <c r="F323" s="2"/>
      <c r="G323" s="2"/>
      <c r="H323" s="2"/>
    </row>
    <row r="324" spans="1:8" ht="12.75" customHeight="1">
      <c r="A324" s="198"/>
      <c r="B324" s="198"/>
      <c r="C324" s="198"/>
      <c r="D324" s="198"/>
      <c r="E324" s="198"/>
      <c r="F324" s="2"/>
      <c r="G324" s="2"/>
      <c r="H324" s="2"/>
    </row>
    <row r="325" spans="1:8" ht="12.75" customHeight="1">
      <c r="A325" s="198"/>
      <c r="B325" s="198"/>
      <c r="C325" s="198"/>
      <c r="D325" s="198"/>
      <c r="E325" s="198"/>
      <c r="F325" s="2"/>
      <c r="G325" s="2"/>
      <c r="H325" s="2"/>
    </row>
    <row r="326" spans="1:8" ht="12.75" customHeight="1">
      <c r="A326" s="198"/>
      <c r="B326" s="198"/>
      <c r="C326" s="198"/>
      <c r="D326" s="198"/>
      <c r="E326" s="198"/>
      <c r="F326" s="2"/>
      <c r="G326" s="2"/>
      <c r="H326" s="2"/>
    </row>
    <row r="327" spans="1:8" ht="12.75" customHeight="1">
      <c r="A327" s="198"/>
      <c r="B327" s="198"/>
      <c r="C327" s="198"/>
      <c r="D327" s="198"/>
      <c r="E327" s="198"/>
      <c r="F327" s="2"/>
      <c r="G327" s="2"/>
      <c r="H327" s="2"/>
    </row>
    <row r="328" spans="1:8" ht="12.75" customHeight="1">
      <c r="A328" s="198"/>
      <c r="B328" s="198"/>
      <c r="C328" s="198"/>
      <c r="D328" s="198"/>
      <c r="E328" s="198"/>
      <c r="F328" s="2"/>
      <c r="G328" s="2"/>
      <c r="H328" s="2"/>
    </row>
    <row r="329" spans="1:8" ht="12.75" customHeight="1">
      <c r="A329" s="198"/>
      <c r="B329" s="198"/>
      <c r="C329" s="198"/>
      <c r="D329" s="198"/>
      <c r="E329" s="198"/>
      <c r="F329" s="2"/>
      <c r="G329" s="2"/>
      <c r="H329" s="2"/>
    </row>
    <row r="330" spans="1:8" ht="12.75" customHeight="1">
      <c r="A330" s="198"/>
      <c r="B330" s="198"/>
      <c r="C330" s="198"/>
      <c r="D330" s="198"/>
      <c r="E330" s="198"/>
      <c r="F330" s="2"/>
      <c r="G330" s="2"/>
      <c r="H330" s="2"/>
    </row>
    <row r="331" spans="1:8" ht="12.75" customHeight="1">
      <c r="A331" s="198"/>
      <c r="B331" s="198"/>
      <c r="C331" s="198"/>
      <c r="D331" s="198"/>
      <c r="E331" s="198"/>
      <c r="F331" s="2"/>
      <c r="G331" s="2"/>
      <c r="H331" s="2"/>
    </row>
    <row r="332" spans="1:8" ht="12.75" customHeight="1">
      <c r="A332" s="198"/>
      <c r="B332" s="198"/>
      <c r="C332" s="198"/>
      <c r="D332" s="198"/>
      <c r="E332" s="198"/>
      <c r="F332" s="2"/>
      <c r="G332" s="2"/>
      <c r="H332" s="2"/>
    </row>
    <row r="333" spans="1:8" ht="12.75" customHeight="1">
      <c r="A333" s="198"/>
      <c r="B333" s="198"/>
      <c r="C333" s="198"/>
      <c r="D333" s="198"/>
      <c r="E333" s="198"/>
      <c r="F333" s="2"/>
      <c r="G333" s="2"/>
      <c r="H333" s="2"/>
    </row>
    <row r="334" spans="1:8" ht="12.75" customHeight="1">
      <c r="A334" s="198"/>
      <c r="B334" s="198"/>
      <c r="C334" s="198"/>
      <c r="D334" s="198"/>
      <c r="E334" s="198"/>
      <c r="F334" s="2"/>
      <c r="G334" s="2"/>
      <c r="H334" s="2"/>
    </row>
    <row r="335" spans="1:8" ht="12.75" customHeight="1">
      <c r="A335" s="198"/>
      <c r="B335" s="198"/>
      <c r="C335" s="198"/>
      <c r="D335" s="198"/>
      <c r="E335" s="198"/>
      <c r="F335" s="2"/>
      <c r="G335" s="2"/>
      <c r="H335" s="2"/>
    </row>
    <row r="336" spans="1:8" ht="12.75" customHeight="1">
      <c r="A336" s="198"/>
      <c r="B336" s="198"/>
      <c r="C336" s="198"/>
      <c r="D336" s="198"/>
      <c r="E336" s="198"/>
      <c r="F336" s="2"/>
      <c r="G336" s="2"/>
      <c r="H336" s="2"/>
    </row>
    <row r="337" spans="1:8" ht="12.75" customHeight="1">
      <c r="A337" s="198"/>
      <c r="B337" s="198"/>
      <c r="C337" s="198"/>
      <c r="D337" s="198"/>
      <c r="E337" s="198"/>
      <c r="F337" s="2"/>
      <c r="G337" s="2"/>
      <c r="H337" s="2"/>
    </row>
    <row r="338" spans="1:8" ht="12.75" customHeight="1">
      <c r="A338" s="198"/>
      <c r="B338" s="198"/>
      <c r="C338" s="198"/>
      <c r="D338" s="198"/>
      <c r="E338" s="198"/>
      <c r="F338" s="2"/>
      <c r="G338" s="2"/>
      <c r="H338" s="2"/>
    </row>
    <row r="339" spans="1:8" ht="12.75" customHeight="1">
      <c r="A339" s="198"/>
      <c r="B339" s="198"/>
      <c r="C339" s="198"/>
      <c r="D339" s="198"/>
      <c r="E339" s="198"/>
      <c r="F339" s="2"/>
      <c r="G339" s="2"/>
      <c r="H339" s="2"/>
    </row>
    <row r="340" spans="1:8" ht="12.75" customHeight="1">
      <c r="A340" s="198"/>
      <c r="B340" s="198"/>
      <c r="C340" s="198"/>
      <c r="D340" s="198"/>
      <c r="E340" s="198"/>
      <c r="F340" s="2"/>
      <c r="G340" s="2"/>
      <c r="H340" s="2"/>
    </row>
    <row r="341" spans="1:8" ht="12.75" customHeight="1">
      <c r="A341" s="198"/>
      <c r="B341" s="198"/>
      <c r="C341" s="198"/>
      <c r="D341" s="198"/>
      <c r="E341" s="198"/>
      <c r="F341" s="2"/>
      <c r="G341" s="2"/>
      <c r="H341" s="2"/>
    </row>
    <row r="342" spans="1:8" ht="12.75" customHeight="1">
      <c r="A342" s="198"/>
      <c r="B342" s="198"/>
      <c r="C342" s="198"/>
      <c r="D342" s="198"/>
      <c r="E342" s="198"/>
      <c r="F342" s="2"/>
      <c r="G342" s="2"/>
      <c r="H342" s="2"/>
    </row>
    <row r="343" spans="1:8" ht="12.75" customHeight="1">
      <c r="A343" s="198"/>
      <c r="B343" s="198"/>
      <c r="C343" s="198"/>
      <c r="D343" s="198"/>
      <c r="E343" s="198"/>
      <c r="F343" s="2"/>
      <c r="G343" s="2"/>
      <c r="H343" s="2"/>
    </row>
    <row r="344" spans="1:8" ht="12.75" customHeight="1">
      <c r="A344" s="198"/>
      <c r="B344" s="198"/>
      <c r="C344" s="198"/>
      <c r="D344" s="198"/>
      <c r="E344" s="198"/>
      <c r="F344" s="2"/>
      <c r="G344" s="2"/>
      <c r="H344" s="2"/>
    </row>
    <row r="345" spans="1:8" ht="12.75" customHeight="1">
      <c r="A345" s="198"/>
      <c r="B345" s="198"/>
      <c r="C345" s="198"/>
      <c r="D345" s="198"/>
      <c r="E345" s="198"/>
      <c r="F345" s="2"/>
      <c r="G345" s="2"/>
      <c r="H345" s="2"/>
    </row>
    <row r="346" spans="1:8" ht="12.75" customHeight="1">
      <c r="A346" s="198"/>
      <c r="B346" s="198"/>
      <c r="C346" s="198"/>
      <c r="D346" s="198"/>
      <c r="E346" s="198"/>
      <c r="F346" s="2"/>
      <c r="G346" s="2"/>
      <c r="H346" s="2"/>
    </row>
    <row r="347" spans="1:8" ht="12.75" customHeight="1">
      <c r="A347" s="198"/>
      <c r="B347" s="198"/>
      <c r="C347" s="198"/>
      <c r="D347" s="198"/>
      <c r="E347" s="198"/>
      <c r="F347" s="2"/>
      <c r="G347" s="2"/>
      <c r="H347" s="2"/>
    </row>
    <row r="348" spans="1:8" ht="12.75" customHeight="1">
      <c r="A348" s="198"/>
      <c r="B348" s="198"/>
      <c r="C348" s="198"/>
      <c r="D348" s="198"/>
      <c r="E348" s="198"/>
      <c r="F348" s="2"/>
      <c r="G348" s="2"/>
      <c r="H348" s="2"/>
    </row>
    <row r="349" spans="1:8" ht="12.75" customHeight="1">
      <c r="A349" s="198"/>
      <c r="B349" s="198"/>
      <c r="C349" s="198"/>
      <c r="D349" s="198"/>
      <c r="E349" s="198"/>
      <c r="F349" s="2"/>
      <c r="G349" s="2"/>
      <c r="H349" s="2"/>
    </row>
    <row r="350" spans="1:8" ht="12.75" customHeight="1">
      <c r="A350" s="198"/>
      <c r="B350" s="198"/>
      <c r="C350" s="198"/>
      <c r="D350" s="198"/>
      <c r="E350" s="198"/>
      <c r="F350" s="2"/>
      <c r="G350" s="2"/>
      <c r="H350" s="2"/>
    </row>
    <row r="351" spans="1:8" ht="12.75" customHeight="1">
      <c r="A351" s="198"/>
      <c r="B351" s="198"/>
      <c r="C351" s="198"/>
      <c r="D351" s="198"/>
      <c r="E351" s="198"/>
      <c r="F351" s="2"/>
      <c r="G351" s="2"/>
      <c r="H351" s="2"/>
    </row>
    <row r="352" spans="1:8" ht="12.75" customHeight="1">
      <c r="A352" s="198"/>
      <c r="B352" s="198"/>
      <c r="C352" s="198"/>
      <c r="D352" s="198"/>
      <c r="E352" s="198"/>
      <c r="F352" s="2"/>
      <c r="G352" s="2"/>
      <c r="H352" s="2"/>
    </row>
    <row r="353" spans="1:8" ht="12.75" customHeight="1">
      <c r="A353" s="198"/>
      <c r="B353" s="198"/>
      <c r="C353" s="198"/>
      <c r="D353" s="198"/>
      <c r="E353" s="198"/>
      <c r="F353" s="2"/>
      <c r="G353" s="2"/>
      <c r="H353" s="2"/>
    </row>
    <row r="354" spans="1:8" ht="12.75" customHeight="1">
      <c r="A354" s="198"/>
      <c r="B354" s="198"/>
      <c r="C354" s="198"/>
      <c r="D354" s="198"/>
      <c r="E354" s="198"/>
      <c r="F354" s="2"/>
      <c r="G354" s="2"/>
      <c r="H354" s="2"/>
    </row>
    <row r="355" spans="1:8" ht="12.75" customHeight="1">
      <c r="A355" s="198"/>
      <c r="B355" s="198"/>
      <c r="C355" s="198"/>
      <c r="D355" s="198"/>
      <c r="E355" s="198"/>
      <c r="F355" s="2"/>
      <c r="G355" s="2"/>
      <c r="H355" s="2"/>
    </row>
    <row r="356" spans="1:8" ht="12.75" customHeight="1">
      <c r="A356" s="198"/>
      <c r="B356" s="198"/>
      <c r="C356" s="198"/>
      <c r="D356" s="198"/>
      <c r="E356" s="198"/>
      <c r="F356" s="2"/>
      <c r="G356" s="2"/>
      <c r="H356" s="2"/>
    </row>
    <row r="357" spans="1:8" ht="12.75" customHeight="1">
      <c r="A357" s="198"/>
      <c r="B357" s="198"/>
      <c r="C357" s="198"/>
      <c r="D357" s="198"/>
      <c r="E357" s="198"/>
      <c r="F357" s="2"/>
      <c r="G357" s="2"/>
      <c r="H357" s="2"/>
    </row>
    <row r="358" spans="1:8" ht="12.75" customHeight="1">
      <c r="A358" s="198"/>
      <c r="B358" s="198"/>
      <c r="C358" s="198"/>
      <c r="D358" s="198"/>
      <c r="E358" s="198"/>
      <c r="F358" s="2"/>
      <c r="G358" s="2"/>
      <c r="H358" s="2"/>
    </row>
    <row r="359" spans="1:8" ht="12.75" customHeight="1">
      <c r="A359" s="198"/>
      <c r="B359" s="198"/>
      <c r="C359" s="198"/>
      <c r="D359" s="198"/>
      <c r="E359" s="198"/>
      <c r="F359" s="2"/>
      <c r="G359" s="2"/>
      <c r="H359" s="2"/>
    </row>
    <row r="360" spans="1:8" ht="12.75" customHeight="1">
      <c r="A360" s="198"/>
      <c r="B360" s="198"/>
      <c r="C360" s="198"/>
      <c r="D360" s="198"/>
      <c r="E360" s="198"/>
      <c r="F360" s="2"/>
      <c r="G360" s="2"/>
      <c r="H360" s="2"/>
    </row>
    <row r="361" spans="1:8" ht="12.75" customHeight="1">
      <c r="A361" s="198"/>
      <c r="B361" s="198"/>
      <c r="C361" s="198"/>
      <c r="D361" s="198"/>
      <c r="E361" s="198"/>
      <c r="F361" s="2"/>
      <c r="G361" s="2"/>
      <c r="H361" s="2"/>
    </row>
    <row r="362" spans="1:8" ht="12.75" customHeight="1">
      <c r="A362" s="198"/>
      <c r="B362" s="198"/>
      <c r="C362" s="198"/>
      <c r="D362" s="198"/>
      <c r="E362" s="198"/>
      <c r="F362" s="2"/>
      <c r="G362" s="2"/>
      <c r="H362" s="2"/>
    </row>
    <row r="363" spans="1:8" ht="12.75" customHeight="1">
      <c r="A363" s="198"/>
      <c r="B363" s="198"/>
      <c r="C363" s="198"/>
      <c r="D363" s="198"/>
      <c r="E363" s="198"/>
      <c r="F363" s="2"/>
      <c r="G363" s="2"/>
      <c r="H363" s="2"/>
    </row>
    <row r="364" spans="1:8" ht="12.75" customHeight="1">
      <c r="A364" s="198"/>
      <c r="B364" s="198"/>
      <c r="C364" s="198"/>
      <c r="D364" s="198"/>
      <c r="E364" s="198"/>
      <c r="F364" s="2"/>
      <c r="G364" s="2"/>
      <c r="H364" s="2"/>
    </row>
    <row r="365" spans="1:8" ht="12.75" customHeight="1">
      <c r="A365" s="198"/>
      <c r="B365" s="198"/>
      <c r="C365" s="198"/>
      <c r="D365" s="198"/>
      <c r="E365" s="198"/>
      <c r="F365" s="2"/>
      <c r="G365" s="2"/>
      <c r="H365" s="2"/>
    </row>
    <row r="366" spans="1:8" ht="12.75" customHeight="1">
      <c r="A366" s="198"/>
      <c r="B366" s="198"/>
      <c r="C366" s="198"/>
      <c r="D366" s="198"/>
      <c r="E366" s="198"/>
      <c r="F366" s="2"/>
      <c r="G366" s="2"/>
      <c r="H366" s="2"/>
    </row>
    <row r="367" spans="1:8" ht="12.75" customHeight="1">
      <c r="A367" s="198"/>
      <c r="B367" s="198"/>
      <c r="C367" s="198"/>
      <c r="D367" s="198"/>
      <c r="E367" s="198"/>
      <c r="F367" s="2"/>
      <c r="G367" s="2"/>
      <c r="H367" s="2"/>
    </row>
    <row r="368" spans="1:8" ht="12.75" customHeight="1">
      <c r="A368" s="198"/>
      <c r="B368" s="198"/>
      <c r="C368" s="198"/>
      <c r="D368" s="198"/>
      <c r="E368" s="198"/>
      <c r="F368" s="2"/>
      <c r="G368" s="2"/>
      <c r="H368" s="2"/>
    </row>
    <row r="369" spans="1:8" ht="12.75" customHeight="1">
      <c r="A369" s="198"/>
      <c r="B369" s="198"/>
      <c r="C369" s="198"/>
      <c r="D369" s="198"/>
      <c r="E369" s="198"/>
      <c r="F369" s="2"/>
      <c r="G369" s="2"/>
      <c r="H369" s="2"/>
    </row>
    <row r="370" spans="1:8" ht="12.75" customHeight="1">
      <c r="A370" s="198"/>
      <c r="B370" s="198"/>
      <c r="C370" s="198"/>
      <c r="D370" s="198"/>
      <c r="E370" s="198"/>
      <c r="F370" s="2"/>
      <c r="G370" s="2"/>
      <c r="H370" s="2"/>
    </row>
    <row r="371" spans="1:8" ht="12.75" customHeight="1">
      <c r="A371" s="198"/>
      <c r="B371" s="198"/>
      <c r="C371" s="198"/>
      <c r="D371" s="198"/>
      <c r="E371" s="198"/>
      <c r="F371" s="2"/>
      <c r="G371" s="2"/>
      <c r="H371" s="2"/>
    </row>
    <row r="372" spans="1:8" ht="12.75" customHeight="1">
      <c r="A372" s="198"/>
      <c r="B372" s="198"/>
      <c r="C372" s="198"/>
      <c r="D372" s="198"/>
      <c r="E372" s="198"/>
      <c r="F372" s="2"/>
      <c r="G372" s="2"/>
      <c r="H372" s="2"/>
    </row>
    <row r="373" spans="1:8" ht="12.75" customHeight="1">
      <c r="A373" s="198"/>
      <c r="B373" s="198"/>
      <c r="C373" s="198"/>
      <c r="D373" s="198"/>
      <c r="E373" s="198"/>
      <c r="F373" s="2"/>
      <c r="G373" s="2"/>
      <c r="H373" s="2"/>
    </row>
    <row r="374" spans="1:8" ht="12.75" customHeight="1">
      <c r="A374" s="198"/>
      <c r="B374" s="198"/>
      <c r="C374" s="198"/>
      <c r="D374" s="198"/>
      <c r="E374" s="198"/>
      <c r="F374" s="2"/>
      <c r="G374" s="2"/>
      <c r="H374" s="2"/>
    </row>
    <row r="375" spans="1:8" ht="12.75" customHeight="1">
      <c r="A375" s="198"/>
      <c r="B375" s="198"/>
      <c r="C375" s="198"/>
      <c r="D375" s="198"/>
      <c r="E375" s="198"/>
      <c r="F375" s="2"/>
      <c r="G375" s="2"/>
      <c r="H375" s="2"/>
    </row>
    <row r="376" spans="1:8" ht="12.75" customHeight="1">
      <c r="A376" s="198"/>
      <c r="B376" s="198"/>
      <c r="C376" s="198"/>
      <c r="D376" s="198"/>
      <c r="E376" s="198"/>
      <c r="F376" s="2"/>
      <c r="G376" s="2"/>
      <c r="H376" s="2"/>
    </row>
    <row r="377" spans="1:8" ht="12.75" customHeight="1">
      <c r="A377" s="198"/>
      <c r="B377" s="198"/>
      <c r="C377" s="198"/>
      <c r="D377" s="198"/>
      <c r="E377" s="198"/>
      <c r="F377" s="2"/>
      <c r="G377" s="2"/>
      <c r="H377" s="2"/>
    </row>
    <row r="378" spans="1:8" ht="12.75" customHeight="1">
      <c r="A378" s="198"/>
      <c r="B378" s="198"/>
      <c r="C378" s="198"/>
      <c r="D378" s="198"/>
      <c r="E378" s="198"/>
      <c r="F378" s="2"/>
      <c r="G378" s="2"/>
      <c r="H378" s="2"/>
    </row>
    <row r="379" spans="1:8" ht="12.75" customHeight="1">
      <c r="A379" s="198"/>
      <c r="B379" s="198"/>
      <c r="C379" s="198"/>
      <c r="D379" s="198"/>
      <c r="E379" s="198"/>
      <c r="F379" s="2"/>
      <c r="G379" s="2"/>
      <c r="H379" s="2"/>
    </row>
    <row r="380" spans="1:8" ht="12.75" customHeight="1">
      <c r="A380" s="198"/>
      <c r="B380" s="198"/>
      <c r="C380" s="198"/>
      <c r="D380" s="198"/>
      <c r="E380" s="198"/>
      <c r="F380" s="2"/>
      <c r="G380" s="2"/>
      <c r="H380" s="2"/>
    </row>
    <row r="381" spans="1:8" ht="12.75" customHeight="1">
      <c r="A381" s="198"/>
      <c r="B381" s="198"/>
      <c r="C381" s="198"/>
      <c r="D381" s="198"/>
      <c r="E381" s="198"/>
      <c r="F381" s="2"/>
      <c r="G381" s="2"/>
      <c r="H381" s="2"/>
    </row>
    <row r="382" spans="1:8" ht="12.75" customHeight="1">
      <c r="A382" s="198"/>
      <c r="B382" s="198"/>
      <c r="C382" s="198"/>
      <c r="D382" s="198"/>
      <c r="E382" s="198"/>
      <c r="F382" s="2"/>
      <c r="G382" s="2"/>
      <c r="H382" s="2"/>
    </row>
    <row r="383" spans="1:8" ht="12.75" customHeight="1">
      <c r="A383" s="198"/>
      <c r="B383" s="198"/>
      <c r="C383" s="198"/>
      <c r="D383" s="198"/>
      <c r="E383" s="198"/>
      <c r="F383" s="2"/>
      <c r="G383" s="2"/>
      <c r="H383" s="2"/>
    </row>
    <row r="384" spans="1:8" ht="12.75" customHeight="1">
      <c r="A384" s="198"/>
      <c r="B384" s="198"/>
      <c r="C384" s="198"/>
      <c r="D384" s="198"/>
      <c r="E384" s="198"/>
      <c r="F384" s="2"/>
      <c r="G384" s="2"/>
      <c r="H384" s="2"/>
    </row>
    <row r="385" spans="1:8" ht="12.75" customHeight="1">
      <c r="A385" s="198"/>
      <c r="B385" s="198"/>
      <c r="C385" s="198"/>
      <c r="D385" s="198"/>
      <c r="E385" s="198"/>
      <c r="F385" s="2"/>
      <c r="G385" s="2"/>
      <c r="H385" s="2"/>
    </row>
    <row r="386" spans="1:8" ht="12.75" customHeight="1">
      <c r="A386" s="198"/>
      <c r="B386" s="198"/>
      <c r="C386" s="198"/>
      <c r="D386" s="198"/>
      <c r="E386" s="198"/>
      <c r="F386" s="2"/>
      <c r="G386" s="2"/>
      <c r="H386" s="2"/>
    </row>
    <row r="387" spans="1:8" ht="12.75" customHeight="1">
      <c r="A387" s="198"/>
      <c r="B387" s="198"/>
      <c r="C387" s="198"/>
      <c r="D387" s="198"/>
      <c r="E387" s="198"/>
      <c r="F387" s="2"/>
      <c r="G387" s="2"/>
      <c r="H387" s="2"/>
    </row>
    <row r="388" spans="1:8" ht="12.75" customHeight="1">
      <c r="A388" s="198"/>
      <c r="B388" s="198"/>
      <c r="C388" s="198"/>
      <c r="D388" s="198"/>
      <c r="E388" s="198"/>
      <c r="F388" s="2"/>
      <c r="G388" s="2"/>
      <c r="H388" s="2"/>
    </row>
    <row r="389" spans="1:8" ht="12.75" customHeight="1">
      <c r="A389" s="198"/>
      <c r="B389" s="198"/>
      <c r="C389" s="198"/>
      <c r="D389" s="198"/>
      <c r="E389" s="198"/>
      <c r="F389" s="2"/>
      <c r="G389" s="2"/>
      <c r="H389" s="2"/>
    </row>
    <row r="390" spans="1:8" ht="12.75" customHeight="1">
      <c r="A390" s="198"/>
      <c r="B390" s="198"/>
      <c r="C390" s="198"/>
      <c r="D390" s="198"/>
      <c r="E390" s="198"/>
      <c r="F390" s="2"/>
      <c r="G390" s="2"/>
      <c r="H390" s="2"/>
    </row>
    <row r="391" spans="1:8" ht="12.75" customHeight="1">
      <c r="A391" s="198"/>
      <c r="B391" s="198"/>
      <c r="C391" s="198"/>
      <c r="D391" s="198"/>
      <c r="E391" s="198"/>
      <c r="F391" s="2"/>
      <c r="G391" s="2"/>
      <c r="H391" s="2"/>
    </row>
    <row r="392" spans="1:8" ht="12.75" customHeight="1">
      <c r="A392" s="198"/>
      <c r="B392" s="198"/>
      <c r="C392" s="198"/>
      <c r="D392" s="198"/>
      <c r="E392" s="198"/>
      <c r="F392" s="2"/>
      <c r="G392" s="2"/>
      <c r="H392" s="2"/>
    </row>
    <row r="393" spans="1:8" ht="12.75" customHeight="1">
      <c r="A393" s="198"/>
      <c r="B393" s="198"/>
      <c r="C393" s="198"/>
      <c r="D393" s="198"/>
      <c r="E393" s="198"/>
      <c r="F393" s="2"/>
      <c r="G393" s="2"/>
      <c r="H393" s="2"/>
    </row>
    <row r="394" spans="1:8" ht="12.75" customHeight="1">
      <c r="A394" s="198"/>
      <c r="B394" s="198"/>
      <c r="C394" s="198"/>
      <c r="D394" s="198"/>
      <c r="E394" s="198"/>
      <c r="F394" s="2"/>
      <c r="G394" s="2"/>
      <c r="H394" s="2"/>
    </row>
    <row r="395" spans="1:8" ht="12.75" customHeight="1">
      <c r="A395" s="198"/>
      <c r="B395" s="198"/>
      <c r="C395" s="198"/>
      <c r="D395" s="198"/>
      <c r="E395" s="198"/>
      <c r="F395" s="2"/>
      <c r="G395" s="2"/>
      <c r="H395" s="2"/>
    </row>
  </sheetData>
  <mergeCells count="307">
    <mergeCell ref="A299:E299"/>
    <mergeCell ref="A312:E312"/>
    <mergeCell ref="A217:E217"/>
    <mergeCell ref="A222:E222"/>
    <mergeCell ref="A223:E223"/>
    <mergeCell ref="A393:E393"/>
    <mergeCell ref="A392:E392"/>
    <mergeCell ref="A391:E391"/>
    <mergeCell ref="A390:E390"/>
    <mergeCell ref="A281:E281"/>
    <mergeCell ref="A280:E280"/>
    <mergeCell ref="A279:E279"/>
    <mergeCell ref="A278:E278"/>
    <mergeCell ref="A277:E277"/>
    <mergeCell ref="A288:E288"/>
    <mergeCell ref="A289:E289"/>
    <mergeCell ref="A300:E300"/>
    <mergeCell ref="A301:E301"/>
    <mergeCell ref="A302:E302"/>
    <mergeCell ref="A303:E303"/>
    <mergeCell ref="A304:E304"/>
    <mergeCell ref="A305:E305"/>
    <mergeCell ref="A294:E294"/>
    <mergeCell ref="A296:E296"/>
    <mergeCell ref="A297:E297"/>
    <mergeCell ref="A275:E275"/>
    <mergeCell ref="A274:E274"/>
    <mergeCell ref="A273:E273"/>
    <mergeCell ref="A272:E272"/>
    <mergeCell ref="A271:E271"/>
    <mergeCell ref="A270:E270"/>
    <mergeCell ref="A298:E298"/>
    <mergeCell ref="A200:E200"/>
    <mergeCell ref="A201:E201"/>
    <mergeCell ref="A202:E202"/>
    <mergeCell ref="A203:E203"/>
    <mergeCell ref="A208:E208"/>
    <mergeCell ref="A210:E210"/>
    <mergeCell ref="A211:E211"/>
    <mergeCell ref="A212:E212"/>
    <mergeCell ref="A295:E295"/>
    <mergeCell ref="A268:E268"/>
    <mergeCell ref="A269:E269"/>
    <mergeCell ref="A248:E248"/>
    <mergeCell ref="A249:E249"/>
    <mergeCell ref="A213:E213"/>
    <mergeCell ref="A394:E394"/>
    <mergeCell ref="A395:E395"/>
    <mergeCell ref="A28:B28"/>
    <mergeCell ref="A29:B29"/>
    <mergeCell ref="A30:B30"/>
    <mergeCell ref="A31:B31"/>
    <mergeCell ref="A286:E286"/>
    <mergeCell ref="A287:E287"/>
    <mergeCell ref="A276:E276"/>
    <mergeCell ref="A290:E290"/>
    <mergeCell ref="A291:E291"/>
    <mergeCell ref="A292:E292"/>
    <mergeCell ref="A293:E293"/>
    <mergeCell ref="A282:E282"/>
    <mergeCell ref="A283:E283"/>
    <mergeCell ref="A284:E284"/>
    <mergeCell ref="A285:E285"/>
    <mergeCell ref="A255:E255"/>
    <mergeCell ref="A256:E256"/>
    <mergeCell ref="A257:E257"/>
    <mergeCell ref="A246:E246"/>
    <mergeCell ref="A264:E264"/>
    <mergeCell ref="A250:E250"/>
    <mergeCell ref="A251:E251"/>
    <mergeCell ref="A1:C1"/>
    <mergeCell ref="A14:B14"/>
    <mergeCell ref="A15:B15"/>
    <mergeCell ref="A16:B16"/>
    <mergeCell ref="A17:B17"/>
    <mergeCell ref="A24:B24"/>
    <mergeCell ref="A25:B25"/>
    <mergeCell ref="A26:B26"/>
    <mergeCell ref="A27:B27"/>
    <mergeCell ref="A40:B40"/>
    <mergeCell ref="A50:B50"/>
    <mergeCell ref="A18:B18"/>
    <mergeCell ref="A20:B20"/>
    <mergeCell ref="A21:B21"/>
    <mergeCell ref="A22:B22"/>
    <mergeCell ref="A23:B23"/>
    <mergeCell ref="A66:B66"/>
    <mergeCell ref="A38:B38"/>
    <mergeCell ref="A39:B39"/>
    <mergeCell ref="A56:B56"/>
    <mergeCell ref="A32:B32"/>
    <mergeCell ref="A33:B33"/>
    <mergeCell ref="A34:B34"/>
    <mergeCell ref="A35:B35"/>
    <mergeCell ref="A36:B36"/>
    <mergeCell ref="A37:B37"/>
    <mergeCell ref="A138:C138"/>
    <mergeCell ref="A247:E247"/>
    <mergeCell ref="A214:E214"/>
    <mergeCell ref="A215:E215"/>
    <mergeCell ref="A225:E225"/>
    <mergeCell ref="A226:E226"/>
    <mergeCell ref="A192:E192"/>
    <mergeCell ref="A193:E193"/>
    <mergeCell ref="A194:E194"/>
    <mergeCell ref="A195:E195"/>
    <mergeCell ref="A204:E204"/>
    <mergeCell ref="A205:E205"/>
    <mergeCell ref="A206:E206"/>
    <mergeCell ref="A207:E207"/>
    <mergeCell ref="A209:E209"/>
    <mergeCell ref="A198:E198"/>
    <mergeCell ref="A199:E199"/>
    <mergeCell ref="A139:C139"/>
    <mergeCell ref="A140:C140"/>
    <mergeCell ref="A141:C141"/>
    <mergeCell ref="A142:C142"/>
    <mergeCell ref="A143:C143"/>
    <mergeCell ref="A144:C144"/>
    <mergeCell ref="A145:C145"/>
    <mergeCell ref="C44:F44"/>
    <mergeCell ref="C45:F45"/>
    <mergeCell ref="A57:B57"/>
    <mergeCell ref="A58:B58"/>
    <mergeCell ref="A136:C136"/>
    <mergeCell ref="A137:C137"/>
    <mergeCell ref="A59:B59"/>
    <mergeCell ref="A60:B60"/>
    <mergeCell ref="A67:B67"/>
    <mergeCell ref="B74:B77"/>
    <mergeCell ref="A68:F69"/>
    <mergeCell ref="A134:C134"/>
    <mergeCell ref="A135:C135"/>
    <mergeCell ref="A61:B61"/>
    <mergeCell ref="A62:B62"/>
    <mergeCell ref="A63:B63"/>
    <mergeCell ref="A64:B64"/>
    <mergeCell ref="A65:B65"/>
    <mergeCell ref="A55:B55"/>
    <mergeCell ref="A146:C146"/>
    <mergeCell ref="A147:C147"/>
    <mergeCell ref="A148:C148"/>
    <mergeCell ref="A149:C149"/>
    <mergeCell ref="A160:C160"/>
    <mergeCell ref="A161:C161"/>
    <mergeCell ref="A150:C150"/>
    <mergeCell ref="A151:C151"/>
    <mergeCell ref="A152:C152"/>
    <mergeCell ref="A153:C153"/>
    <mergeCell ref="A154:C154"/>
    <mergeCell ref="A155:C155"/>
    <mergeCell ref="A156:C156"/>
    <mergeCell ref="A157:C157"/>
    <mergeCell ref="A158:C158"/>
    <mergeCell ref="A159:C159"/>
    <mergeCell ref="A180:E180"/>
    <mergeCell ref="A181:E181"/>
    <mergeCell ref="A182:E182"/>
    <mergeCell ref="A172:C172"/>
    <mergeCell ref="A173:C173"/>
    <mergeCell ref="A162:C162"/>
    <mergeCell ref="A163:C163"/>
    <mergeCell ref="A164:C164"/>
    <mergeCell ref="A165:C165"/>
    <mergeCell ref="A166:C166"/>
    <mergeCell ref="A167:C167"/>
    <mergeCell ref="A168:C168"/>
    <mergeCell ref="A169:C169"/>
    <mergeCell ref="A174:C174"/>
    <mergeCell ref="A175:C175"/>
    <mergeCell ref="A176:C176"/>
    <mergeCell ref="A177:C177"/>
    <mergeCell ref="A178:C178"/>
    <mergeCell ref="A179:C179"/>
    <mergeCell ref="A170:C170"/>
    <mergeCell ref="A171:C171"/>
    <mergeCell ref="A183:E183"/>
    <mergeCell ref="A184:E184"/>
    <mergeCell ref="A185:E185"/>
    <mergeCell ref="A237:E237"/>
    <mergeCell ref="A238:E238"/>
    <mergeCell ref="A239:E239"/>
    <mergeCell ref="A228:E228"/>
    <mergeCell ref="A229:E229"/>
    <mergeCell ref="A230:E230"/>
    <mergeCell ref="A231:E231"/>
    <mergeCell ref="A232:E232"/>
    <mergeCell ref="A233:E233"/>
    <mergeCell ref="A216:E216"/>
    <mergeCell ref="A218:E218"/>
    <mergeCell ref="A219:E219"/>
    <mergeCell ref="A220:E220"/>
    <mergeCell ref="A221:E221"/>
    <mergeCell ref="A234:E234"/>
    <mergeCell ref="A196:E196"/>
    <mergeCell ref="A197:E197"/>
    <mergeCell ref="A227:E227"/>
    <mergeCell ref="A235:E235"/>
    <mergeCell ref="A236:E236"/>
    <mergeCell ref="A224:E224"/>
    <mergeCell ref="A186:E186"/>
    <mergeCell ref="A187:E187"/>
    <mergeCell ref="A188:E188"/>
    <mergeCell ref="A189:E189"/>
    <mergeCell ref="A190:E190"/>
    <mergeCell ref="A191:E191"/>
    <mergeCell ref="A265:E265"/>
    <mergeCell ref="A266:E266"/>
    <mergeCell ref="A267:E267"/>
    <mergeCell ref="A258:E258"/>
    <mergeCell ref="A259:E259"/>
    <mergeCell ref="A260:E260"/>
    <mergeCell ref="A261:E261"/>
    <mergeCell ref="A262:E262"/>
    <mergeCell ref="A263:E263"/>
    <mergeCell ref="A252:E252"/>
    <mergeCell ref="A253:E253"/>
    <mergeCell ref="A254:E254"/>
    <mergeCell ref="A240:E240"/>
    <mergeCell ref="A241:E241"/>
    <mergeCell ref="A242:E242"/>
    <mergeCell ref="A243:E243"/>
    <mergeCell ref="A244:E244"/>
    <mergeCell ref="A245:E245"/>
    <mergeCell ref="A313:E313"/>
    <mergeCell ref="A314:E314"/>
    <mergeCell ref="A315:E315"/>
    <mergeCell ref="A316:E316"/>
    <mergeCell ref="A317:E317"/>
    <mergeCell ref="A306:E306"/>
    <mergeCell ref="A307:E307"/>
    <mergeCell ref="A308:E308"/>
    <mergeCell ref="A309:E309"/>
    <mergeCell ref="A310:E310"/>
    <mergeCell ref="A311:E311"/>
    <mergeCell ref="A324:E324"/>
    <mergeCell ref="A325:E325"/>
    <mergeCell ref="A326:E326"/>
    <mergeCell ref="A327:E327"/>
    <mergeCell ref="A328:E328"/>
    <mergeCell ref="A329:E329"/>
    <mergeCell ref="A318:E318"/>
    <mergeCell ref="A319:E319"/>
    <mergeCell ref="A320:E320"/>
    <mergeCell ref="A321:E321"/>
    <mergeCell ref="A322:E322"/>
    <mergeCell ref="A323:E323"/>
    <mergeCell ref="A336:E336"/>
    <mergeCell ref="A337:E337"/>
    <mergeCell ref="A338:E338"/>
    <mergeCell ref="A339:E339"/>
    <mergeCell ref="A340:E340"/>
    <mergeCell ref="A341:E341"/>
    <mergeCell ref="A330:E330"/>
    <mergeCell ref="A331:E331"/>
    <mergeCell ref="A332:E332"/>
    <mergeCell ref="A333:E333"/>
    <mergeCell ref="A334:E334"/>
    <mergeCell ref="A335:E335"/>
    <mergeCell ref="A348:E348"/>
    <mergeCell ref="A349:E349"/>
    <mergeCell ref="A350:E350"/>
    <mergeCell ref="A351:E351"/>
    <mergeCell ref="A352:E352"/>
    <mergeCell ref="A353:E353"/>
    <mergeCell ref="A342:E342"/>
    <mergeCell ref="A343:E343"/>
    <mergeCell ref="A344:E344"/>
    <mergeCell ref="A345:E345"/>
    <mergeCell ref="A346:E346"/>
    <mergeCell ref="A347:E347"/>
    <mergeCell ref="A354:E354"/>
    <mergeCell ref="A355:E355"/>
    <mergeCell ref="A356:E356"/>
    <mergeCell ref="A357:E357"/>
    <mergeCell ref="A358:E358"/>
    <mergeCell ref="A359:E359"/>
    <mergeCell ref="A389:E389"/>
    <mergeCell ref="A378:E378"/>
    <mergeCell ref="A379:E379"/>
    <mergeCell ref="A380:E380"/>
    <mergeCell ref="A381:E381"/>
    <mergeCell ref="A382:E382"/>
    <mergeCell ref="A383:E383"/>
    <mergeCell ref="A372:E372"/>
    <mergeCell ref="A373:E373"/>
    <mergeCell ref="A374:E374"/>
    <mergeCell ref="A375:E375"/>
    <mergeCell ref="A376:E376"/>
    <mergeCell ref="A377:E377"/>
    <mergeCell ref="A384:E384"/>
    <mergeCell ref="A385:E385"/>
    <mergeCell ref="A386:E386"/>
    <mergeCell ref="A387:E387"/>
    <mergeCell ref="A388:E388"/>
    <mergeCell ref="A366:E366"/>
    <mergeCell ref="A367:E367"/>
    <mergeCell ref="A368:E368"/>
    <mergeCell ref="A369:E369"/>
    <mergeCell ref="A370:E370"/>
    <mergeCell ref="A371:E371"/>
    <mergeCell ref="A360:E360"/>
    <mergeCell ref="A361:E361"/>
    <mergeCell ref="A362:E362"/>
    <mergeCell ref="A363:E363"/>
    <mergeCell ref="A364:E364"/>
    <mergeCell ref="A365:E365"/>
  </mergeCells>
  <printOptions horizontalCentered="1" verticalCentered="1"/>
  <pageMargins left="0" right="0" top="0" bottom="0" header="0" footer="0"/>
  <pageSetup paperSize="9" scale="7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395"/>
  <sheetViews>
    <sheetView topLeftCell="A4" workbookViewId="0">
      <selection activeCell="C14" sqref="C14"/>
    </sheetView>
  </sheetViews>
  <sheetFormatPr defaultColWidth="12.5703125" defaultRowHeight="15" customHeight="1"/>
  <cols>
    <col min="1" max="1" width="46.7109375" style="139" customWidth="1"/>
    <col min="2" max="2" width="10.85546875" style="139" customWidth="1"/>
    <col min="3" max="3" width="19.140625" style="139" customWidth="1"/>
    <col min="4" max="4" width="16.28515625" style="139" bestFit="1" customWidth="1"/>
    <col min="5" max="5" width="13.28515625" style="139" customWidth="1"/>
    <col min="6" max="6" width="23.5703125" style="139" customWidth="1"/>
    <col min="7" max="7" width="15.140625" style="139" customWidth="1"/>
    <col min="8" max="8" width="12.140625" style="139" bestFit="1" customWidth="1"/>
    <col min="9" max="9" width="12.5703125" style="139"/>
    <col min="10" max="10" width="14.140625" style="139" bestFit="1" customWidth="1"/>
    <col min="11" max="16384" width="12.5703125" style="139"/>
  </cols>
  <sheetData>
    <row r="1" spans="1:8" ht="17.25" customHeight="1">
      <c r="A1" s="238" t="s">
        <v>0</v>
      </c>
      <c r="B1" s="238"/>
      <c r="C1" s="238"/>
      <c r="D1" s="1"/>
      <c r="E1" s="2"/>
      <c r="F1" s="2"/>
      <c r="G1" s="2"/>
      <c r="H1" s="2"/>
    </row>
    <row r="2" spans="1:8" ht="15.75" customHeight="1">
      <c r="A2" s="3" t="s">
        <v>1</v>
      </c>
      <c r="B2" s="4"/>
      <c r="C2" s="5"/>
      <c r="D2" s="1"/>
      <c r="E2" s="2"/>
      <c r="F2" s="2"/>
      <c r="G2" s="2"/>
      <c r="H2" s="2"/>
    </row>
    <row r="3" spans="1:8" ht="15.75" customHeight="1">
      <c r="A3" s="6" t="s">
        <v>2</v>
      </c>
      <c r="B3" s="7"/>
      <c r="C3" s="8"/>
      <c r="D3" s="9"/>
      <c r="E3" s="2"/>
      <c r="F3" s="2"/>
      <c r="G3" s="2"/>
      <c r="H3" s="2"/>
    </row>
    <row r="4" spans="1:8" ht="15.75" customHeight="1">
      <c r="A4" s="6" t="s">
        <v>3</v>
      </c>
      <c r="B4" s="7"/>
      <c r="C4" s="8"/>
      <c r="D4" s="9"/>
      <c r="E4" s="2"/>
      <c r="F4" s="2"/>
      <c r="G4" s="2"/>
      <c r="H4" s="2"/>
    </row>
    <row r="5" spans="1:8" ht="15.75" customHeight="1">
      <c r="A5" s="3" t="s">
        <v>4</v>
      </c>
      <c r="B5" s="4"/>
      <c r="C5" s="5"/>
      <c r="D5" s="1"/>
      <c r="E5" s="1"/>
      <c r="F5" s="1"/>
      <c r="G5" s="2"/>
      <c r="H5" s="2"/>
    </row>
    <row r="6" spans="1:8" ht="15.75" customHeight="1">
      <c r="A6" s="10" t="s">
        <v>5</v>
      </c>
      <c r="B6" s="7"/>
      <c r="C6" s="8"/>
      <c r="D6" s="9"/>
      <c r="E6" s="2"/>
      <c r="F6" s="2"/>
      <c r="G6" s="2"/>
      <c r="H6" s="2"/>
    </row>
    <row r="7" spans="1:8" ht="15.75" customHeight="1">
      <c r="A7" s="10" t="s">
        <v>6</v>
      </c>
      <c r="B7" s="7"/>
      <c r="C7" s="8"/>
      <c r="D7" s="9"/>
      <c r="E7" s="2"/>
      <c r="F7" s="2"/>
      <c r="G7" s="2"/>
      <c r="H7" s="2"/>
    </row>
    <row r="8" spans="1:8" ht="15.75" customHeight="1">
      <c r="A8" s="10" t="s">
        <v>7</v>
      </c>
      <c r="B8" s="7"/>
      <c r="C8" s="8"/>
      <c r="D8" s="9"/>
      <c r="E8" s="2"/>
      <c r="F8" s="2"/>
      <c r="G8" s="2"/>
      <c r="H8" s="2"/>
    </row>
    <row r="9" spans="1:8" ht="15.75" customHeight="1">
      <c r="A9" s="10" t="s">
        <v>8</v>
      </c>
      <c r="B9" s="7"/>
      <c r="C9" s="8"/>
      <c r="D9" s="9"/>
      <c r="E9" s="2"/>
      <c r="F9" s="2"/>
      <c r="G9" s="2"/>
      <c r="H9" s="2"/>
    </row>
    <row r="10" spans="1:8" ht="15.75" customHeight="1">
      <c r="A10" s="10" t="s">
        <v>9</v>
      </c>
      <c r="B10" s="7"/>
      <c r="C10" s="8"/>
      <c r="D10" s="9"/>
      <c r="E10" s="2"/>
      <c r="F10" s="2"/>
      <c r="G10" s="2"/>
      <c r="H10" s="2"/>
    </row>
    <row r="11" spans="1:8" ht="12.75" customHeight="1">
      <c r="A11" s="6"/>
      <c r="B11" s="6"/>
      <c r="C11" s="11"/>
      <c r="D11" s="9"/>
      <c r="E11" s="2"/>
      <c r="F11" s="2"/>
      <c r="G11" s="2"/>
      <c r="H11" s="2"/>
    </row>
    <row r="12" spans="1:8" ht="12.75" customHeight="1">
      <c r="A12" s="12" t="s">
        <v>10</v>
      </c>
      <c r="B12" s="12"/>
      <c r="C12" s="13"/>
      <c r="D12" s="14"/>
      <c r="E12" s="2"/>
      <c r="F12" s="2"/>
      <c r="G12" s="2"/>
      <c r="H12" s="2"/>
    </row>
    <row r="13" spans="1:8" ht="13.5" customHeight="1" thickBot="1">
      <c r="A13" s="187"/>
      <c r="B13" s="187"/>
      <c r="C13" s="15"/>
      <c r="D13" s="9"/>
      <c r="E13" s="2"/>
      <c r="F13" s="2"/>
      <c r="G13" s="2"/>
      <c r="H13" s="2"/>
    </row>
    <row r="14" spans="1:8" ht="14.25" customHeight="1" thickTop="1" thickBot="1">
      <c r="A14" s="239"/>
      <c r="B14" s="240"/>
      <c r="C14" s="140" t="s">
        <v>161</v>
      </c>
      <c r="D14" s="9"/>
      <c r="E14" s="2"/>
      <c r="F14" s="2"/>
      <c r="G14" s="2"/>
      <c r="H14" s="2"/>
    </row>
    <row r="15" spans="1:8" ht="14.25" customHeight="1" thickTop="1" thickBot="1">
      <c r="A15" s="241"/>
      <c r="B15" s="242"/>
      <c r="C15" s="16" t="s">
        <v>11</v>
      </c>
      <c r="D15" s="9"/>
      <c r="E15" s="17"/>
      <c r="F15" s="2"/>
      <c r="G15" s="2"/>
      <c r="H15" s="2"/>
    </row>
    <row r="16" spans="1:8" ht="13.5" customHeight="1" thickTop="1">
      <c r="A16" s="243" t="s">
        <v>12</v>
      </c>
      <c r="B16" s="244"/>
      <c r="C16" s="122">
        <f>+C17+C26+C27+C28+C30</f>
        <v>22026.912999999997</v>
      </c>
      <c r="D16" s="18"/>
      <c r="E16" s="172"/>
      <c r="F16" s="15"/>
      <c r="G16" s="2"/>
      <c r="H16" s="2"/>
    </row>
    <row r="17" spans="1:9" ht="15" customHeight="1">
      <c r="A17" s="234" t="s">
        <v>13</v>
      </c>
      <c r="B17" s="235"/>
      <c r="C17" s="116">
        <f>C18+C20</f>
        <v>15162.2835189</v>
      </c>
      <c r="D17" s="186"/>
      <c r="E17" s="15"/>
      <c r="F17" s="119"/>
      <c r="G17" s="2"/>
      <c r="H17" s="2"/>
    </row>
    <row r="18" spans="1:9" ht="12.75" customHeight="1">
      <c r="A18" s="234" t="s">
        <v>14</v>
      </c>
      <c r="B18" s="235"/>
      <c r="C18" s="116">
        <v>4442.3</v>
      </c>
      <c r="D18" s="18"/>
      <c r="E18" s="2"/>
      <c r="F18" s="118"/>
      <c r="G18" s="2"/>
      <c r="H18" s="2"/>
    </row>
    <row r="19" spans="1:9" ht="12.75" customHeight="1">
      <c r="A19" s="190" t="s">
        <v>15</v>
      </c>
      <c r="B19" s="191"/>
      <c r="C19" s="116">
        <v>0</v>
      </c>
      <c r="E19" s="173"/>
      <c r="F19" s="118"/>
      <c r="G19" s="2"/>
      <c r="H19" s="2"/>
    </row>
    <row r="20" spans="1:9" ht="12.75" customHeight="1">
      <c r="A20" s="234" t="s">
        <v>16</v>
      </c>
      <c r="B20" s="235"/>
      <c r="C20" s="116">
        <f>+C21+C22+C24</f>
        <v>10719.9835189</v>
      </c>
      <c r="E20" s="15"/>
      <c r="F20" s="23"/>
      <c r="G20" s="2"/>
      <c r="H20" s="2"/>
    </row>
    <row r="21" spans="1:9" ht="13.5" customHeight="1">
      <c r="A21" s="234" t="s">
        <v>17</v>
      </c>
      <c r="B21" s="235"/>
      <c r="C21" s="116">
        <v>1093.002</v>
      </c>
      <c r="D21" s="18"/>
      <c r="E21" s="19"/>
      <c r="F21" s="2"/>
      <c r="G21" s="23"/>
      <c r="H21" s="2"/>
      <c r="I21" s="170"/>
    </row>
    <row r="22" spans="1:9" ht="12" customHeight="1">
      <c r="A22" s="234" t="s">
        <v>18</v>
      </c>
      <c r="B22" s="235"/>
      <c r="C22" s="116">
        <f>C23</f>
        <v>1989.19</v>
      </c>
      <c r="D22" s="20"/>
      <c r="E22" s="20"/>
      <c r="F22" s="124"/>
      <c r="G22" s="23"/>
      <c r="H22" s="2"/>
      <c r="I22" s="170"/>
    </row>
    <row r="23" spans="1:9" ht="13.5" customHeight="1">
      <c r="A23" s="234" t="s">
        <v>19</v>
      </c>
      <c r="B23" s="235"/>
      <c r="C23" s="116">
        <v>1989.19</v>
      </c>
      <c r="D23" s="158"/>
      <c r="E23" s="126"/>
      <c r="F23" s="17"/>
      <c r="G23" s="23"/>
      <c r="H23" s="2"/>
      <c r="I23" s="170"/>
    </row>
    <row r="24" spans="1:9" ht="13.5" customHeight="1">
      <c r="A24" s="234" t="s">
        <v>20</v>
      </c>
      <c r="B24" s="235"/>
      <c r="C24" s="116">
        <f>8246.688+126.27-C26-C31</f>
        <v>7637.7915189000014</v>
      </c>
      <c r="D24" s="127"/>
      <c r="E24" s="126"/>
      <c r="G24" s="170"/>
      <c r="H24" s="2"/>
      <c r="I24" s="170"/>
    </row>
    <row r="25" spans="1:9" ht="13.5" customHeight="1">
      <c r="A25" s="234" t="s">
        <v>21</v>
      </c>
      <c r="B25" s="235"/>
      <c r="C25" s="116">
        <v>0</v>
      </c>
      <c r="D25" s="117"/>
      <c r="E25" s="154"/>
      <c r="F25" s="170"/>
      <c r="G25" s="170"/>
      <c r="H25" s="125"/>
    </row>
    <row r="26" spans="1:9" ht="13.5" customHeight="1">
      <c r="A26" s="234" t="s">
        <v>22</v>
      </c>
      <c r="B26" s="235"/>
      <c r="C26" s="183">
        <f>1.17*1.30383</f>
        <v>1.5254810999999999</v>
      </c>
      <c r="D26" s="125"/>
      <c r="E26" s="154"/>
      <c r="G26" s="170"/>
      <c r="H26" s="2"/>
      <c r="I26" s="170"/>
    </row>
    <row r="27" spans="1:9" ht="13.5" customHeight="1">
      <c r="A27" s="234" t="s">
        <v>23</v>
      </c>
      <c r="B27" s="235"/>
      <c r="C27" s="116">
        <v>34.526000000000003</v>
      </c>
      <c r="D27" s="117"/>
      <c r="E27" s="181"/>
      <c r="F27" s="15"/>
      <c r="G27" s="170"/>
      <c r="H27" s="2"/>
    </row>
    <row r="28" spans="1:9" ht="13.5" customHeight="1">
      <c r="A28" s="234" t="s">
        <v>24</v>
      </c>
      <c r="B28" s="235"/>
      <c r="C28" s="183">
        <v>6094.9369999999999</v>
      </c>
      <c r="D28" s="15"/>
      <c r="E28" s="24"/>
      <c r="F28" s="170"/>
      <c r="G28" s="170"/>
      <c r="H28" s="2"/>
    </row>
    <row r="29" spans="1:9" ht="12.75" customHeight="1">
      <c r="A29" s="234" t="s">
        <v>25</v>
      </c>
      <c r="B29" s="235"/>
      <c r="C29" s="183">
        <v>2.208050461</v>
      </c>
      <c r="D29" s="154"/>
      <c r="E29" s="117"/>
      <c r="H29" s="2"/>
    </row>
    <row r="30" spans="1:9" ht="12.75" customHeight="1">
      <c r="A30" s="234" t="s">
        <v>26</v>
      </c>
      <c r="B30" s="235"/>
      <c r="C30" s="123">
        <f>+C31</f>
        <v>733.64099999999996</v>
      </c>
      <c r="D30" s="173"/>
      <c r="E30" s="21"/>
      <c r="F30" s="117"/>
      <c r="G30" s="117"/>
      <c r="H30" s="171"/>
    </row>
    <row r="31" spans="1:9" ht="12.75" customHeight="1">
      <c r="A31" s="234" t="s">
        <v>27</v>
      </c>
      <c r="B31" s="235"/>
      <c r="C31" s="184">
        <v>733.64099999999996</v>
      </c>
      <c r="D31" s="150"/>
      <c r="E31" s="165"/>
      <c r="F31" s="2"/>
      <c r="G31" s="2"/>
      <c r="H31" s="23"/>
    </row>
    <row r="32" spans="1:9" ht="12.75" customHeight="1">
      <c r="A32" s="234" t="s">
        <v>28</v>
      </c>
      <c r="B32" s="235"/>
      <c r="C32" s="123">
        <v>0</v>
      </c>
      <c r="D32" s="150"/>
      <c r="E32" s="23"/>
      <c r="F32" s="2"/>
      <c r="H32" s="23"/>
    </row>
    <row r="33" spans="1:10" ht="12.75" customHeight="1">
      <c r="A33" s="234" t="s">
        <v>29</v>
      </c>
      <c r="B33" s="235"/>
      <c r="C33" s="123">
        <v>0</v>
      </c>
      <c r="D33" s="182"/>
      <c r="E33" s="24"/>
      <c r="F33" s="2"/>
      <c r="G33" s="2"/>
      <c r="H33" s="23"/>
    </row>
    <row r="34" spans="1:10" ht="12.75" customHeight="1">
      <c r="A34" s="236" t="s">
        <v>30</v>
      </c>
      <c r="B34" s="237"/>
      <c r="C34" s="164">
        <f>SUM(C35:C40)</f>
        <v>83.122387320124005</v>
      </c>
      <c r="D34" s="182"/>
      <c r="E34" s="23"/>
      <c r="F34" s="2"/>
      <c r="G34" s="2"/>
      <c r="H34" s="2"/>
    </row>
    <row r="35" spans="1:10" ht="12.75" customHeight="1">
      <c r="A35" s="234" t="s">
        <v>31</v>
      </c>
      <c r="B35" s="235"/>
      <c r="C35" s="123">
        <v>0</v>
      </c>
      <c r="D35" s="22"/>
      <c r="E35" s="24"/>
      <c r="F35" s="2"/>
      <c r="G35" s="2"/>
      <c r="H35" s="2"/>
    </row>
    <row r="36" spans="1:10" ht="12.75" customHeight="1">
      <c r="A36" s="234" t="s">
        <v>32</v>
      </c>
      <c r="B36" s="235"/>
      <c r="C36" s="123">
        <v>83.122387320124005</v>
      </c>
      <c r="D36" s="185"/>
      <c r="E36" s="149"/>
      <c r="F36" s="2"/>
      <c r="G36" s="2"/>
      <c r="H36" s="2"/>
    </row>
    <row r="37" spans="1:10" ht="12.75" customHeight="1">
      <c r="A37" s="234" t="s">
        <v>33</v>
      </c>
      <c r="B37" s="235"/>
      <c r="C37" s="123">
        <v>0</v>
      </c>
      <c r="D37" s="185"/>
      <c r="E37" s="166"/>
      <c r="F37" s="2"/>
      <c r="G37" s="2"/>
      <c r="H37" s="2"/>
    </row>
    <row r="38" spans="1:10" ht="12.75" customHeight="1">
      <c r="A38" s="234" t="s">
        <v>34</v>
      </c>
      <c r="B38" s="235"/>
      <c r="C38" s="123">
        <v>0</v>
      </c>
      <c r="D38" s="130"/>
      <c r="E38" s="149"/>
      <c r="F38" s="2"/>
      <c r="G38" s="2"/>
      <c r="H38" s="2"/>
    </row>
    <row r="39" spans="1:10" ht="12.75" customHeight="1">
      <c r="A39" s="234" t="s">
        <v>35</v>
      </c>
      <c r="B39" s="235"/>
      <c r="C39" s="116">
        <v>0</v>
      </c>
      <c r="D39" s="170"/>
      <c r="E39" s="149"/>
      <c r="F39" s="2"/>
      <c r="G39" s="2"/>
      <c r="H39" s="2"/>
    </row>
    <row r="40" spans="1:10" ht="13.5" customHeight="1" thickBot="1">
      <c r="A40" s="230" t="s">
        <v>29</v>
      </c>
      <c r="B40" s="231"/>
      <c r="C40" s="26">
        <v>0</v>
      </c>
      <c r="D40" s="25" t="s">
        <v>75</v>
      </c>
      <c r="E40" s="25"/>
      <c r="F40" s="2"/>
      <c r="G40" s="2"/>
      <c r="H40" s="2"/>
      <c r="J40" s="170"/>
    </row>
    <row r="41" spans="1:10" ht="13.5" customHeight="1" thickTop="1">
      <c r="D41" s="143"/>
      <c r="E41" s="27"/>
      <c r="F41" s="2"/>
      <c r="G41" s="2"/>
      <c r="H41" s="15"/>
    </row>
    <row r="42" spans="1:10" ht="12.75" customHeight="1">
      <c r="A42" s="28" t="s">
        <v>36</v>
      </c>
      <c r="B42" s="28"/>
      <c r="C42" s="28"/>
      <c r="D42" s="29"/>
      <c r="E42" s="27"/>
      <c r="F42" s="30"/>
      <c r="G42" s="30"/>
      <c r="H42" s="15"/>
    </row>
    <row r="43" spans="1:10" ht="13.5" customHeight="1" thickBot="1">
      <c r="A43" s="187"/>
      <c r="B43" s="187"/>
      <c r="C43" s="2"/>
      <c r="D43" s="9"/>
      <c r="E43" s="2"/>
      <c r="F43" s="2"/>
      <c r="G43" s="2"/>
      <c r="H43" s="15"/>
    </row>
    <row r="44" spans="1:10" ht="13.5" customHeight="1" thickTop="1">
      <c r="A44" s="192"/>
      <c r="B44" s="193"/>
      <c r="C44" s="212" t="s">
        <v>37</v>
      </c>
      <c r="D44" s="213"/>
      <c r="E44" s="213"/>
      <c r="F44" s="214"/>
      <c r="G44" s="2"/>
      <c r="H44" s="2"/>
    </row>
    <row r="45" spans="1:10" ht="12.75" customHeight="1">
      <c r="A45" s="31"/>
      <c r="B45" s="32"/>
      <c r="C45" s="215" t="s">
        <v>38</v>
      </c>
      <c r="D45" s="216"/>
      <c r="E45" s="216"/>
      <c r="F45" s="217"/>
      <c r="G45" s="2"/>
      <c r="H45" s="2"/>
    </row>
    <row r="46" spans="1:10" ht="12.75" customHeight="1">
      <c r="A46" s="31"/>
      <c r="B46" s="33"/>
      <c r="C46" s="34"/>
      <c r="D46" s="35"/>
      <c r="E46" s="35" t="s">
        <v>39</v>
      </c>
      <c r="F46" s="36" t="s">
        <v>40</v>
      </c>
      <c r="G46" s="2"/>
      <c r="H46" s="2"/>
    </row>
    <row r="47" spans="1:10" ht="12.75" customHeight="1">
      <c r="A47" s="31"/>
      <c r="B47" s="33"/>
      <c r="C47" s="37"/>
      <c r="D47" s="35" t="s">
        <v>41</v>
      </c>
      <c r="E47" s="35" t="s">
        <v>42</v>
      </c>
      <c r="F47" s="36" t="s">
        <v>43</v>
      </c>
      <c r="G47" s="2"/>
      <c r="H47" s="2"/>
    </row>
    <row r="48" spans="1:10" ht="12.75" customHeight="1">
      <c r="A48" s="31"/>
      <c r="B48" s="33"/>
      <c r="C48" s="38" t="s">
        <v>44</v>
      </c>
      <c r="D48" s="35" t="s">
        <v>45</v>
      </c>
      <c r="E48" s="35" t="s">
        <v>46</v>
      </c>
      <c r="F48" s="36" t="s">
        <v>47</v>
      </c>
      <c r="G48" s="2"/>
      <c r="H48" s="39"/>
    </row>
    <row r="49" spans="1:8" ht="13.5" customHeight="1" thickBot="1">
      <c r="A49" s="194"/>
      <c r="B49" s="40"/>
      <c r="C49" s="41"/>
      <c r="D49" s="42"/>
      <c r="E49" s="43"/>
      <c r="F49" s="44"/>
      <c r="G49" s="2"/>
      <c r="H49" s="39"/>
    </row>
    <row r="50" spans="1:8" ht="13.5" customHeight="1" thickTop="1">
      <c r="A50" s="232" t="s">
        <v>48</v>
      </c>
      <c r="B50" s="233"/>
      <c r="C50" s="178">
        <f>+C51+C52+C53+C54</f>
        <v>-6667.4030000000002</v>
      </c>
      <c r="D50" s="179">
        <f>+D51+D52+D53+D54</f>
        <v>-303.68100000000004</v>
      </c>
      <c r="E50" s="179">
        <f>E51+E52+E53+E54</f>
        <v>-1121.922</v>
      </c>
      <c r="F50" s="180">
        <f>F51+F52+F53+F54</f>
        <v>-5241.8</v>
      </c>
      <c r="G50" s="2"/>
      <c r="H50" s="117"/>
    </row>
    <row r="51" spans="1:8" ht="12.75" customHeight="1">
      <c r="A51" s="45" t="s">
        <v>49</v>
      </c>
      <c r="B51" s="46" t="s">
        <v>50</v>
      </c>
      <c r="C51" s="131">
        <f>+(D51+E51+F51)</f>
        <v>-5362.6030000000001</v>
      </c>
      <c r="D51" s="196">
        <f>-106.9-(910.428-787.247)</f>
        <v>-230.08100000000005</v>
      </c>
      <c r="E51" s="196">
        <f>-26.6-70.522-669.1</f>
        <v>-766.22199999999998</v>
      </c>
      <c r="F51" s="195">
        <v>-4366.3</v>
      </c>
      <c r="G51" s="124"/>
      <c r="H51" s="117"/>
    </row>
    <row r="52" spans="1:8" ht="12.75" customHeight="1">
      <c r="A52" s="49"/>
      <c r="B52" s="46" t="s">
        <v>51</v>
      </c>
      <c r="C52" s="131">
        <f>+D52+E52+F52</f>
        <v>-1304.8</v>
      </c>
      <c r="D52" s="196">
        <v>-73.599999999999994</v>
      </c>
      <c r="E52" s="196">
        <v>-355.7</v>
      </c>
      <c r="F52" s="195">
        <v>-875.5</v>
      </c>
      <c r="G52" s="117"/>
      <c r="H52" s="15"/>
    </row>
    <row r="53" spans="1:8" ht="12.75" customHeight="1">
      <c r="A53" s="45" t="s">
        <v>52</v>
      </c>
      <c r="B53" s="46" t="s">
        <v>50</v>
      </c>
      <c r="C53" s="50"/>
      <c r="D53" s="120"/>
      <c r="E53" s="128"/>
      <c r="F53" s="129"/>
      <c r="G53" s="117"/>
      <c r="H53" s="53"/>
    </row>
    <row r="54" spans="1:8" ht="12.75" customHeight="1">
      <c r="A54" s="49"/>
      <c r="B54" s="46" t="s">
        <v>51</v>
      </c>
      <c r="C54" s="50"/>
      <c r="D54" s="47"/>
      <c r="E54" s="51"/>
      <c r="F54" s="52"/>
      <c r="G54" s="2"/>
      <c r="H54" s="53"/>
    </row>
    <row r="55" spans="1:8" ht="12.75" customHeight="1">
      <c r="A55" s="218" t="s">
        <v>53</v>
      </c>
      <c r="B55" s="219"/>
      <c r="C55" s="50"/>
      <c r="D55" s="47"/>
      <c r="E55" s="51"/>
      <c r="F55" s="52"/>
      <c r="G55" s="15"/>
      <c r="H55" s="15"/>
    </row>
    <row r="56" spans="1:8" ht="12.75" customHeight="1">
      <c r="A56" s="218" t="s">
        <v>54</v>
      </c>
      <c r="B56" s="219"/>
      <c r="C56" s="54"/>
      <c r="D56" s="55"/>
      <c r="E56" s="56"/>
      <c r="F56" s="57"/>
      <c r="G56" s="15"/>
      <c r="H56" s="2"/>
    </row>
    <row r="57" spans="1:8" ht="12.75" customHeight="1">
      <c r="A57" s="218" t="s">
        <v>55</v>
      </c>
      <c r="B57" s="219"/>
      <c r="C57" s="58"/>
      <c r="D57" s="59"/>
      <c r="E57" s="60"/>
      <c r="F57" s="61"/>
      <c r="G57" s="2"/>
      <c r="H57" s="2"/>
    </row>
    <row r="58" spans="1:8" ht="12.75" customHeight="1">
      <c r="A58" s="218" t="s">
        <v>56</v>
      </c>
      <c r="B58" s="219"/>
      <c r="C58" s="131">
        <f>D58+E58+F58</f>
        <v>-733.64200000000005</v>
      </c>
      <c r="D58" s="147">
        <f>-1.625-22.567-2.652-10-10</f>
        <v>-46.844000000000001</v>
      </c>
      <c r="E58" s="147">
        <f>-26.798-10-10-150-20-450</f>
        <v>-666.798</v>
      </c>
      <c r="F58" s="121">
        <v>-20</v>
      </c>
      <c r="G58" s="15"/>
      <c r="H58" s="117"/>
    </row>
    <row r="59" spans="1:8" ht="12.75" customHeight="1">
      <c r="A59" s="218" t="s">
        <v>57</v>
      </c>
      <c r="B59" s="219"/>
      <c r="C59" s="156"/>
      <c r="D59" s="47"/>
      <c r="E59" s="51"/>
      <c r="F59" s="52"/>
      <c r="G59" s="117"/>
      <c r="H59" s="2"/>
    </row>
    <row r="60" spans="1:8" ht="12.75" customHeight="1">
      <c r="A60" s="218" t="s">
        <v>58</v>
      </c>
      <c r="B60" s="219"/>
      <c r="C60" s="63"/>
      <c r="D60" s="64"/>
      <c r="E60" s="47"/>
      <c r="F60" s="65"/>
      <c r="G60" s="15"/>
      <c r="H60" s="2"/>
    </row>
    <row r="61" spans="1:8" ht="12.75" customHeight="1">
      <c r="A61" s="218" t="s">
        <v>59</v>
      </c>
      <c r="B61" s="219"/>
      <c r="C61" s="63"/>
      <c r="D61" s="64"/>
      <c r="E61" s="64"/>
      <c r="F61" s="65"/>
      <c r="G61" s="15"/>
      <c r="H61" s="15"/>
    </row>
    <row r="62" spans="1:8" ht="12.75" customHeight="1">
      <c r="A62" s="218" t="s">
        <v>60</v>
      </c>
      <c r="B62" s="219"/>
      <c r="C62" s="63"/>
      <c r="D62" s="64"/>
      <c r="E62" s="64"/>
      <c r="F62" s="65"/>
      <c r="G62" s="15"/>
      <c r="H62" s="2"/>
    </row>
    <row r="63" spans="1:8" ht="12.75" customHeight="1">
      <c r="A63" s="218" t="s">
        <v>61</v>
      </c>
      <c r="B63" s="219"/>
      <c r="C63" s="63"/>
      <c r="D63" s="64"/>
      <c r="E63" s="64"/>
      <c r="F63" s="65"/>
      <c r="G63" s="2"/>
      <c r="H63" s="2"/>
    </row>
    <row r="64" spans="1:8" ht="12.75">
      <c r="A64" s="218" t="s">
        <v>62</v>
      </c>
      <c r="B64" s="219"/>
      <c r="C64" s="63"/>
      <c r="D64" s="64"/>
      <c r="E64" s="64"/>
      <c r="F64" s="65"/>
      <c r="G64" s="2"/>
      <c r="H64" s="2"/>
    </row>
    <row r="65" spans="1:8" ht="12.75" customHeight="1">
      <c r="A65" s="218" t="s">
        <v>63</v>
      </c>
      <c r="B65" s="219"/>
      <c r="C65" s="66"/>
      <c r="D65" s="64"/>
      <c r="E65" s="64"/>
      <c r="F65" s="65"/>
    </row>
    <row r="66" spans="1:8" ht="12.75" customHeight="1">
      <c r="A66" s="218" t="s">
        <v>64</v>
      </c>
      <c r="B66" s="219"/>
      <c r="C66" s="66"/>
      <c r="D66" s="64"/>
      <c r="E66" s="64"/>
      <c r="F66" s="65"/>
      <c r="G66" s="2"/>
      <c r="H66" s="2"/>
    </row>
    <row r="67" spans="1:8" ht="13.5" customHeight="1" thickBot="1">
      <c r="A67" s="220"/>
      <c r="B67" s="221"/>
      <c r="C67" s="67"/>
      <c r="D67" s="68"/>
      <c r="E67" s="68"/>
      <c r="F67" s="69"/>
      <c r="G67" s="2"/>
      <c r="H67" s="2"/>
    </row>
    <row r="68" spans="1:8" ht="13.5" customHeight="1" thickTop="1">
      <c r="A68" s="225"/>
      <c r="B68" s="225"/>
      <c r="C68" s="225"/>
      <c r="D68" s="225"/>
      <c r="E68" s="225"/>
      <c r="F68" s="225"/>
      <c r="G68" s="2"/>
      <c r="H68" s="2"/>
    </row>
    <row r="69" spans="1:8" ht="12.75" customHeight="1">
      <c r="A69" s="226"/>
      <c r="B69" s="226"/>
      <c r="C69" s="226"/>
      <c r="D69" s="226"/>
      <c r="E69" s="226"/>
      <c r="F69" s="226"/>
      <c r="G69" s="2"/>
      <c r="H69" s="2"/>
    </row>
    <row r="70" spans="1:8" ht="12.75" customHeight="1">
      <c r="A70" s="28" t="s">
        <v>65</v>
      </c>
      <c r="B70" s="28"/>
      <c r="C70" s="28"/>
      <c r="D70" s="1"/>
      <c r="E70" s="39"/>
      <c r="F70" s="2"/>
      <c r="G70" s="2"/>
      <c r="H70" s="2"/>
    </row>
    <row r="71" spans="1:8" ht="13.5" customHeight="1" thickBot="1">
      <c r="A71" s="187"/>
      <c r="B71" s="187"/>
      <c r="C71" s="2"/>
      <c r="D71" s="9"/>
      <c r="E71" s="2"/>
      <c r="F71" s="2"/>
      <c r="G71" s="2"/>
      <c r="H71" s="2"/>
    </row>
    <row r="72" spans="1:8" ht="13.5" customHeight="1" thickTop="1">
      <c r="A72" s="192"/>
      <c r="B72" s="70"/>
      <c r="C72" s="141" t="s">
        <v>37</v>
      </c>
      <c r="D72" s="141"/>
      <c r="E72" s="142"/>
      <c r="F72" s="2"/>
      <c r="G72" s="2"/>
      <c r="H72" s="2"/>
    </row>
    <row r="73" spans="1:8" ht="12.75" customHeight="1">
      <c r="A73" s="31"/>
      <c r="B73" s="73"/>
      <c r="C73" s="151" t="s">
        <v>66</v>
      </c>
      <c r="D73" s="152"/>
      <c r="E73" s="153"/>
      <c r="F73" s="2"/>
      <c r="G73" s="2"/>
      <c r="H73" s="2"/>
    </row>
    <row r="74" spans="1:8" ht="12.75" customHeight="1">
      <c r="A74" s="31"/>
      <c r="B74" s="222" t="s">
        <v>44</v>
      </c>
      <c r="C74" s="76"/>
      <c r="D74" s="76" t="s">
        <v>39</v>
      </c>
      <c r="E74" s="77" t="s">
        <v>40</v>
      </c>
      <c r="F74" s="2"/>
      <c r="G74" s="15"/>
      <c r="H74" s="15"/>
    </row>
    <row r="75" spans="1:8" ht="12.75" customHeight="1">
      <c r="A75" s="31"/>
      <c r="B75" s="223"/>
      <c r="C75" s="35" t="s">
        <v>41</v>
      </c>
      <c r="D75" s="35" t="s">
        <v>42</v>
      </c>
      <c r="E75" s="36" t="s">
        <v>43</v>
      </c>
      <c r="F75" s="2"/>
      <c r="G75" s="2"/>
      <c r="H75" s="23"/>
    </row>
    <row r="76" spans="1:8" ht="12.75" customHeight="1">
      <c r="A76" s="31"/>
      <c r="B76" s="223"/>
      <c r="C76" s="35" t="s">
        <v>45</v>
      </c>
      <c r="D76" s="35" t="s">
        <v>46</v>
      </c>
      <c r="E76" s="36" t="s">
        <v>47</v>
      </c>
      <c r="F76" s="2"/>
      <c r="G76" s="15"/>
      <c r="H76" s="2"/>
    </row>
    <row r="77" spans="1:8" ht="13.5" customHeight="1" thickBot="1">
      <c r="A77" s="194"/>
      <c r="B77" s="224"/>
      <c r="C77" s="42"/>
      <c r="D77" s="43"/>
      <c r="E77" s="44"/>
      <c r="F77" s="2"/>
      <c r="G77" s="2"/>
      <c r="H77" s="15"/>
    </row>
    <row r="78" spans="1:8" ht="13.5" customHeight="1" thickTop="1">
      <c r="A78" s="189" t="s">
        <v>67</v>
      </c>
      <c r="B78" s="174">
        <f>C78+D78+E78</f>
        <v>-976.36020563999989</v>
      </c>
      <c r="C78" s="175">
        <f>C80</f>
        <v>-53.750457959999999</v>
      </c>
      <c r="D78" s="175">
        <f>D80</f>
        <v>-57.646093239999999</v>
      </c>
      <c r="E78" s="176">
        <f>E80</f>
        <v>-864.96365443999991</v>
      </c>
      <c r="F78" s="161"/>
      <c r="G78" s="161"/>
      <c r="H78" s="161"/>
    </row>
    <row r="79" spans="1:8" ht="12.75" customHeight="1">
      <c r="A79" s="188" t="s">
        <v>68</v>
      </c>
      <c r="B79" s="169"/>
      <c r="C79" s="167"/>
      <c r="D79" s="167"/>
      <c r="E79" s="168"/>
      <c r="F79" s="2"/>
      <c r="G79" s="21"/>
      <c r="H79" s="2"/>
    </row>
    <row r="80" spans="1:8" ht="12.75" customHeight="1">
      <c r="A80" s="188" t="s">
        <v>69</v>
      </c>
      <c r="B80" s="177">
        <f>+C80+D80+E80</f>
        <v>-976.36020563999989</v>
      </c>
      <c r="C80" s="167">
        <f>-38.109*1.41044</f>
        <v>-53.750457959999999</v>
      </c>
      <c r="D80" s="167">
        <f>-40.871*1.41044</f>
        <v>-57.646093239999999</v>
      </c>
      <c r="E80" s="121">
        <f>-(55.101*1.41044)-787.247</f>
        <v>-864.96365443999991</v>
      </c>
      <c r="F80" s="162"/>
      <c r="G80" s="163"/>
      <c r="H80" s="2"/>
    </row>
    <row r="81" spans="1:8" ht="12.75" customHeight="1">
      <c r="A81" s="78" t="s">
        <v>70</v>
      </c>
      <c r="B81" s="79"/>
      <c r="C81" s="79"/>
      <c r="D81" s="79"/>
      <c r="E81" s="80"/>
      <c r="G81" s="124"/>
      <c r="H81" s="17"/>
    </row>
    <row r="82" spans="1:8" ht="12.75" customHeight="1">
      <c r="A82" s="78" t="s">
        <v>71</v>
      </c>
      <c r="B82" s="79"/>
      <c r="C82" s="79"/>
      <c r="D82" s="79"/>
      <c r="E82" s="80"/>
      <c r="G82" s="15"/>
      <c r="H82" s="17"/>
    </row>
    <row r="83" spans="1:8" ht="12.75" customHeight="1">
      <c r="A83" s="188" t="s">
        <v>72</v>
      </c>
      <c r="B83" s="81">
        <f>+B84+B89+B91</f>
        <v>0</v>
      </c>
      <c r="C83" s="82">
        <v>0</v>
      </c>
      <c r="D83" s="82">
        <f>+D84+D89+D91</f>
        <v>0</v>
      </c>
      <c r="E83" s="48">
        <f>+E84+E89+E91</f>
        <v>0</v>
      </c>
      <c r="F83" s="2"/>
      <c r="G83" s="117"/>
      <c r="H83" s="17"/>
    </row>
    <row r="84" spans="1:8" ht="12.75" customHeight="1">
      <c r="A84" s="188" t="s">
        <v>73</v>
      </c>
      <c r="B84" s="81">
        <f>+B86+B87+B88</f>
        <v>0</v>
      </c>
      <c r="C84" s="82">
        <v>0</v>
      </c>
      <c r="D84" s="82">
        <f>+D86+D87+D88</f>
        <v>0</v>
      </c>
      <c r="E84" s="48">
        <f>+E86+E87+E88</f>
        <v>0</v>
      </c>
      <c r="F84" s="2"/>
      <c r="G84" s="2"/>
      <c r="H84" s="17"/>
    </row>
    <row r="85" spans="1:8" ht="12.75" customHeight="1">
      <c r="A85" s="188" t="s">
        <v>74</v>
      </c>
      <c r="B85" s="83" t="s">
        <v>75</v>
      </c>
      <c r="C85" s="47" t="s">
        <v>75</v>
      </c>
      <c r="D85" s="47" t="s">
        <v>75</v>
      </c>
      <c r="E85" s="48" t="s">
        <v>75</v>
      </c>
      <c r="F85" s="2"/>
      <c r="G85" s="2"/>
      <c r="H85" s="2"/>
    </row>
    <row r="86" spans="1:8" ht="12.75" customHeight="1">
      <c r="A86" s="188" t="s">
        <v>76</v>
      </c>
      <c r="B86" s="83">
        <v>0</v>
      </c>
      <c r="C86" s="47">
        <v>0</v>
      </c>
      <c r="D86" s="47">
        <v>0</v>
      </c>
      <c r="E86" s="48">
        <v>0</v>
      </c>
      <c r="F86" s="2"/>
      <c r="G86" s="124"/>
      <c r="H86" s="2"/>
    </row>
    <row r="87" spans="1:8" ht="12.75" customHeight="1">
      <c r="A87" s="188" t="s">
        <v>77</v>
      </c>
      <c r="B87" s="83"/>
      <c r="C87" s="47"/>
      <c r="D87" s="47"/>
      <c r="E87" s="48"/>
      <c r="F87" s="2"/>
      <c r="G87" s="2"/>
      <c r="H87" s="2"/>
    </row>
    <row r="88" spans="1:8" ht="12.75" customHeight="1">
      <c r="A88" s="188" t="s">
        <v>78</v>
      </c>
      <c r="B88" s="83">
        <v>0</v>
      </c>
      <c r="C88" s="47">
        <v>0</v>
      </c>
      <c r="D88" s="47">
        <v>0</v>
      </c>
      <c r="E88" s="48">
        <v>0</v>
      </c>
      <c r="F88" s="2"/>
      <c r="G88" s="2"/>
      <c r="H88" s="2"/>
    </row>
    <row r="89" spans="1:8" ht="12.75" customHeight="1">
      <c r="A89" s="188" t="s">
        <v>79</v>
      </c>
      <c r="B89" s="84"/>
      <c r="C89" s="85"/>
      <c r="D89" s="86"/>
      <c r="E89" s="87"/>
      <c r="F89" s="2"/>
      <c r="G89" s="2"/>
      <c r="H89" s="2"/>
    </row>
    <row r="90" spans="1:8" ht="12.75" customHeight="1">
      <c r="A90" s="188" t="s">
        <v>80</v>
      </c>
      <c r="B90" s="88"/>
      <c r="C90" s="89"/>
      <c r="D90" s="64"/>
      <c r="E90" s="90"/>
      <c r="F90" s="2"/>
      <c r="G90" s="2"/>
      <c r="H90" s="2"/>
    </row>
    <row r="91" spans="1:8" ht="12.75" customHeight="1">
      <c r="A91" s="188" t="s">
        <v>81</v>
      </c>
      <c r="B91" s="84"/>
      <c r="C91" s="85"/>
      <c r="D91" s="86"/>
      <c r="E91" s="87"/>
      <c r="F91" s="2"/>
      <c r="G91" s="2"/>
      <c r="H91" s="2"/>
    </row>
    <row r="92" spans="1:8" ht="12.75" customHeight="1">
      <c r="A92" s="188" t="s">
        <v>82</v>
      </c>
      <c r="B92" s="91"/>
      <c r="C92" s="92"/>
      <c r="D92" s="93"/>
      <c r="E92" s="94"/>
      <c r="F92" s="2"/>
      <c r="G92" s="2"/>
      <c r="H92" s="2"/>
    </row>
    <row r="93" spans="1:8" ht="12.75" customHeight="1">
      <c r="A93" s="188" t="s">
        <v>83</v>
      </c>
      <c r="B93" s="88"/>
      <c r="C93" s="46"/>
      <c r="D93" s="95"/>
      <c r="E93" s="90"/>
      <c r="F93" s="2"/>
      <c r="G93" s="2"/>
      <c r="H93" s="2"/>
    </row>
    <row r="94" spans="1:8" ht="12.75" customHeight="1">
      <c r="A94" s="188" t="s">
        <v>84</v>
      </c>
      <c r="B94" s="96"/>
      <c r="C94" s="85"/>
      <c r="D94" s="86"/>
      <c r="E94" s="87"/>
      <c r="F94" s="2"/>
      <c r="G94" s="2"/>
      <c r="H94" s="2"/>
    </row>
    <row r="95" spans="1:8" ht="12.75" customHeight="1">
      <c r="A95" s="188" t="s">
        <v>74</v>
      </c>
      <c r="B95" s="97"/>
      <c r="C95" s="92"/>
      <c r="D95" s="93"/>
      <c r="E95" s="94"/>
      <c r="F95" s="2"/>
      <c r="G95" s="2"/>
      <c r="H95" s="2"/>
    </row>
    <row r="96" spans="1:8" ht="12.75" customHeight="1">
      <c r="A96" s="188" t="s">
        <v>85</v>
      </c>
      <c r="B96" s="98"/>
      <c r="C96" s="89"/>
      <c r="D96" s="64"/>
      <c r="E96" s="90"/>
      <c r="F96" s="2"/>
      <c r="G96" s="2"/>
      <c r="H96" s="2"/>
    </row>
    <row r="97" spans="1:8" ht="12.75" customHeight="1">
      <c r="A97" s="188" t="s">
        <v>86</v>
      </c>
      <c r="B97" s="98"/>
      <c r="C97" s="89"/>
      <c r="D97" s="64"/>
      <c r="E97" s="90"/>
      <c r="F97" s="2"/>
      <c r="G97" s="2"/>
      <c r="H97" s="2"/>
    </row>
    <row r="98" spans="1:8" ht="12.75" customHeight="1">
      <c r="A98" s="188" t="s">
        <v>87</v>
      </c>
      <c r="B98" s="98"/>
      <c r="C98" s="89"/>
      <c r="D98" s="64"/>
      <c r="E98" s="90"/>
      <c r="F98" s="2"/>
      <c r="G98" s="2"/>
      <c r="H98" s="2"/>
    </row>
    <row r="99" spans="1:8" ht="12.75" customHeight="1">
      <c r="A99" s="188" t="s">
        <v>88</v>
      </c>
      <c r="B99" s="88"/>
      <c r="C99" s="89"/>
      <c r="D99" s="64"/>
      <c r="E99" s="90"/>
      <c r="F99" s="2"/>
      <c r="G99" s="2"/>
      <c r="H99" s="2"/>
    </row>
    <row r="100" spans="1:8" ht="12.75" customHeight="1">
      <c r="A100" s="188" t="s">
        <v>89</v>
      </c>
      <c r="B100" s="88"/>
      <c r="C100" s="89"/>
      <c r="D100" s="64"/>
      <c r="E100" s="90"/>
      <c r="F100" s="2"/>
      <c r="G100" s="2"/>
      <c r="H100" s="2"/>
    </row>
    <row r="101" spans="1:8" ht="12.75" customHeight="1">
      <c r="A101" s="188" t="s">
        <v>90</v>
      </c>
      <c r="B101" s="88"/>
      <c r="C101" s="89"/>
      <c r="D101" s="64"/>
      <c r="E101" s="90"/>
      <c r="F101" s="2"/>
      <c r="G101" s="2"/>
      <c r="H101" s="2"/>
    </row>
    <row r="102" spans="1:8" ht="12.75" customHeight="1">
      <c r="A102" s="188" t="s">
        <v>91</v>
      </c>
      <c r="B102" s="97"/>
      <c r="C102" s="89"/>
      <c r="D102" s="64"/>
      <c r="E102" s="90"/>
      <c r="F102" s="2"/>
      <c r="G102" s="2"/>
      <c r="H102" s="2"/>
    </row>
    <row r="103" spans="1:8" ht="12.75" customHeight="1">
      <c r="A103" s="188" t="s">
        <v>92</v>
      </c>
      <c r="B103" s="31"/>
      <c r="C103" s="99"/>
      <c r="D103" s="100"/>
      <c r="E103" s="101"/>
      <c r="F103" s="2"/>
      <c r="G103" s="2"/>
      <c r="H103" s="2"/>
    </row>
    <row r="104" spans="1:8" ht="12.75" customHeight="1">
      <c r="A104" s="188" t="s">
        <v>93</v>
      </c>
      <c r="B104" s="31"/>
      <c r="C104" s="99"/>
      <c r="D104" s="100"/>
      <c r="E104" s="101"/>
      <c r="F104" s="2"/>
      <c r="G104" s="2"/>
      <c r="H104" s="2"/>
    </row>
    <row r="105" spans="1:8" ht="12.75" customHeight="1">
      <c r="A105" s="188" t="s">
        <v>94</v>
      </c>
      <c r="B105" s="98"/>
      <c r="C105" s="89"/>
      <c r="D105" s="64"/>
      <c r="E105" s="90"/>
      <c r="F105" s="2"/>
      <c r="G105" s="2"/>
      <c r="H105" s="2"/>
    </row>
    <row r="106" spans="1:8" ht="12.75" customHeight="1">
      <c r="A106" s="188" t="s">
        <v>95</v>
      </c>
      <c r="B106" s="98"/>
      <c r="C106" s="89"/>
      <c r="D106" s="64"/>
      <c r="E106" s="90"/>
      <c r="F106" s="2"/>
      <c r="G106" s="2"/>
      <c r="H106" s="2"/>
    </row>
    <row r="107" spans="1:8" ht="12.75" customHeight="1">
      <c r="A107" s="188" t="s">
        <v>96</v>
      </c>
      <c r="B107" s="98"/>
      <c r="C107" s="89"/>
      <c r="D107" s="64"/>
      <c r="E107" s="90"/>
      <c r="F107" s="2"/>
      <c r="G107" s="2"/>
      <c r="H107" s="2"/>
    </row>
    <row r="108" spans="1:8" ht="12.75" customHeight="1">
      <c r="A108" s="188" t="s">
        <v>97</v>
      </c>
      <c r="B108" s="98"/>
      <c r="C108" s="89"/>
      <c r="D108" s="64"/>
      <c r="E108" s="90"/>
      <c r="F108" s="2"/>
      <c r="G108" s="2"/>
      <c r="H108" s="2"/>
    </row>
    <row r="109" spans="1:8" ht="12.75" customHeight="1">
      <c r="A109" s="188" t="s">
        <v>98</v>
      </c>
      <c r="B109" s="98"/>
      <c r="C109" s="89"/>
      <c r="D109" s="64"/>
      <c r="E109" s="90"/>
      <c r="F109" s="2"/>
      <c r="G109" s="2"/>
      <c r="H109" s="2"/>
    </row>
    <row r="110" spans="1:8" ht="12.75" customHeight="1">
      <c r="A110" s="188" t="s">
        <v>99</v>
      </c>
      <c r="B110" s="98"/>
      <c r="C110" s="89"/>
      <c r="D110" s="64"/>
      <c r="E110" s="90"/>
      <c r="F110" s="2"/>
      <c r="G110" s="2"/>
      <c r="H110" s="2"/>
    </row>
    <row r="111" spans="1:8" ht="12.75" customHeight="1">
      <c r="A111" s="102" t="s">
        <v>100</v>
      </c>
      <c r="B111" s="31"/>
      <c r="C111" s="99"/>
      <c r="D111" s="100"/>
      <c r="E111" s="101"/>
      <c r="F111" s="2"/>
      <c r="G111" s="2"/>
      <c r="H111" s="2"/>
    </row>
    <row r="112" spans="1:8" ht="12.75" customHeight="1">
      <c r="A112" s="188" t="s">
        <v>101</v>
      </c>
      <c r="B112" s="31"/>
      <c r="C112" s="99"/>
      <c r="D112" s="100"/>
      <c r="E112" s="101"/>
      <c r="F112" s="2"/>
      <c r="G112" s="2"/>
      <c r="H112" s="2"/>
    </row>
    <row r="113" spans="1:8" ht="12.75" customHeight="1">
      <c r="A113" s="188" t="s">
        <v>102</v>
      </c>
      <c r="B113" s="98"/>
      <c r="C113" s="89"/>
      <c r="D113" s="64"/>
      <c r="E113" s="90"/>
      <c r="F113" s="2"/>
      <c r="G113" s="2"/>
      <c r="H113" s="2"/>
    </row>
    <row r="114" spans="1:8" ht="12.75" customHeight="1">
      <c r="A114" s="188" t="s">
        <v>103</v>
      </c>
      <c r="B114" s="98"/>
      <c r="C114" s="89"/>
      <c r="D114" s="64"/>
      <c r="E114" s="90"/>
      <c r="F114" s="2"/>
      <c r="G114" s="2"/>
      <c r="H114" s="2"/>
    </row>
    <row r="115" spans="1:8" ht="12.75" customHeight="1">
      <c r="A115" s="188" t="s">
        <v>104</v>
      </c>
      <c r="B115" s="31"/>
      <c r="C115" s="99"/>
      <c r="D115" s="100"/>
      <c r="E115" s="101"/>
      <c r="F115" s="2"/>
      <c r="G115" s="2"/>
      <c r="H115" s="2"/>
    </row>
    <row r="116" spans="1:8" ht="12.75" customHeight="1">
      <c r="A116" s="188" t="s">
        <v>102</v>
      </c>
      <c r="B116" s="98"/>
      <c r="C116" s="89"/>
      <c r="D116" s="64"/>
      <c r="E116" s="90"/>
      <c r="F116" s="2"/>
      <c r="G116" s="2"/>
      <c r="H116" s="2"/>
    </row>
    <row r="117" spans="1:8" ht="12.75" customHeight="1">
      <c r="A117" s="188" t="s">
        <v>103</v>
      </c>
      <c r="B117" s="98"/>
      <c r="C117" s="89"/>
      <c r="D117" s="64"/>
      <c r="E117" s="90"/>
      <c r="F117" s="2"/>
      <c r="G117" s="2"/>
      <c r="H117" s="2"/>
    </row>
    <row r="118" spans="1:8" ht="12.75" customHeight="1">
      <c r="A118" s="188" t="s">
        <v>105</v>
      </c>
      <c r="B118" s="31"/>
      <c r="C118" s="99"/>
      <c r="D118" s="100"/>
      <c r="E118" s="101"/>
      <c r="F118" s="2"/>
      <c r="G118" s="2"/>
      <c r="H118" s="2"/>
    </row>
    <row r="119" spans="1:8" ht="12.75" customHeight="1">
      <c r="A119" s="188" t="s">
        <v>102</v>
      </c>
      <c r="B119" s="98"/>
      <c r="C119" s="89"/>
      <c r="D119" s="64"/>
      <c r="E119" s="90"/>
      <c r="F119" s="2"/>
      <c r="G119" s="2"/>
      <c r="H119" s="2"/>
    </row>
    <row r="120" spans="1:8" ht="12.75" customHeight="1">
      <c r="A120" s="188" t="s">
        <v>103</v>
      </c>
      <c r="B120" s="98"/>
      <c r="C120" s="89"/>
      <c r="D120" s="64"/>
      <c r="E120" s="90"/>
      <c r="F120" s="2"/>
      <c r="G120" s="2"/>
      <c r="H120" s="2"/>
    </row>
    <row r="121" spans="1:8" ht="12.75" customHeight="1">
      <c r="A121" s="188" t="s">
        <v>106</v>
      </c>
      <c r="B121" s="31"/>
      <c r="C121" s="99"/>
      <c r="D121" s="100"/>
      <c r="E121" s="101"/>
      <c r="F121" s="2"/>
      <c r="G121" s="2"/>
      <c r="H121" s="2"/>
    </row>
    <row r="122" spans="1:8" ht="12.75" customHeight="1">
      <c r="A122" s="188" t="s">
        <v>102</v>
      </c>
      <c r="B122" s="98"/>
      <c r="C122" s="89"/>
      <c r="D122" s="64"/>
      <c r="E122" s="90"/>
      <c r="F122" s="2"/>
      <c r="G122" s="2"/>
      <c r="H122" s="2"/>
    </row>
    <row r="123" spans="1:8" ht="12.75" customHeight="1">
      <c r="A123" s="188" t="s">
        <v>103</v>
      </c>
      <c r="B123" s="98"/>
      <c r="C123" s="89"/>
      <c r="D123" s="64"/>
      <c r="E123" s="90"/>
      <c r="F123" s="2"/>
      <c r="G123" s="2"/>
      <c r="H123" s="2"/>
    </row>
    <row r="124" spans="1:8" ht="12.75" customHeight="1">
      <c r="A124" s="188" t="s">
        <v>107</v>
      </c>
      <c r="B124" s="31"/>
      <c r="C124" s="99"/>
      <c r="D124" s="100"/>
      <c r="E124" s="101"/>
      <c r="F124" s="2"/>
      <c r="G124" s="2"/>
      <c r="H124" s="2"/>
    </row>
    <row r="125" spans="1:8" ht="12.75" customHeight="1">
      <c r="A125" s="188" t="s">
        <v>102</v>
      </c>
      <c r="B125" s="98"/>
      <c r="C125" s="89"/>
      <c r="D125" s="64"/>
      <c r="E125" s="90"/>
      <c r="F125" s="2"/>
      <c r="G125" s="2"/>
      <c r="H125" s="2"/>
    </row>
    <row r="126" spans="1:8" ht="12.75" customHeight="1">
      <c r="A126" s="188" t="s">
        <v>103</v>
      </c>
      <c r="B126" s="98"/>
      <c r="C126" s="89"/>
      <c r="D126" s="64"/>
      <c r="E126" s="90"/>
      <c r="F126" s="2"/>
      <c r="G126" s="2"/>
      <c r="H126" s="2"/>
    </row>
    <row r="127" spans="1:8" ht="12.75" customHeight="1">
      <c r="A127" s="188" t="s">
        <v>108</v>
      </c>
      <c r="B127" s="31"/>
      <c r="C127" s="99"/>
      <c r="D127" s="100"/>
      <c r="E127" s="101"/>
      <c r="F127" s="2"/>
      <c r="G127" s="2"/>
      <c r="H127" s="2"/>
    </row>
    <row r="128" spans="1:8" ht="12.75" customHeight="1">
      <c r="A128" s="188" t="s">
        <v>102</v>
      </c>
      <c r="B128" s="98"/>
      <c r="C128" s="89"/>
      <c r="D128" s="64"/>
      <c r="E128" s="90"/>
      <c r="F128" s="2"/>
      <c r="G128" s="2"/>
      <c r="H128" s="2"/>
    </row>
    <row r="129" spans="1:8" ht="12.75" customHeight="1">
      <c r="A129" s="188" t="s">
        <v>103</v>
      </c>
      <c r="B129" s="98"/>
      <c r="C129" s="89"/>
      <c r="D129" s="64"/>
      <c r="E129" s="90"/>
      <c r="F129" s="2"/>
      <c r="G129" s="2"/>
      <c r="H129" s="2"/>
    </row>
    <row r="130" spans="1:8" ht="13.5" customHeight="1" thickBot="1">
      <c r="A130" s="103"/>
      <c r="B130" s="103"/>
      <c r="C130" s="104"/>
      <c r="D130" s="105"/>
      <c r="E130" s="106"/>
      <c r="F130" s="2"/>
      <c r="G130" s="2"/>
      <c r="H130" s="2"/>
    </row>
    <row r="131" spans="1:8" ht="13.5" customHeight="1" thickTop="1">
      <c r="A131" s="187"/>
      <c r="B131" s="187"/>
      <c r="C131" s="2"/>
      <c r="D131" s="9"/>
      <c r="E131" s="2"/>
      <c r="F131" s="2"/>
      <c r="G131" s="2"/>
      <c r="H131" s="2"/>
    </row>
    <row r="132" spans="1:8" ht="12.75" customHeight="1">
      <c r="A132" s="107" t="s">
        <v>109</v>
      </c>
      <c r="B132" s="108"/>
      <c r="C132" s="2"/>
      <c r="D132" s="9"/>
      <c r="E132" s="2"/>
      <c r="F132" s="2"/>
      <c r="G132" s="2"/>
      <c r="H132" s="2"/>
    </row>
    <row r="133" spans="1:8" ht="13.5" customHeight="1" thickBot="1">
      <c r="A133" s="187"/>
      <c r="B133" s="39"/>
      <c r="C133" s="2"/>
      <c r="D133" s="109"/>
      <c r="E133" s="2"/>
      <c r="F133" s="2"/>
      <c r="G133" s="2"/>
      <c r="H133" s="2"/>
    </row>
    <row r="134" spans="1:8" ht="15" customHeight="1" thickTop="1">
      <c r="A134" s="227" t="s">
        <v>110</v>
      </c>
      <c r="B134" s="228"/>
      <c r="C134" s="229"/>
      <c r="D134" s="110"/>
      <c r="E134" s="2"/>
      <c r="F134" s="2"/>
      <c r="G134" s="2"/>
      <c r="H134" s="2"/>
    </row>
    <row r="135" spans="1:8" ht="12.75" customHeight="1">
      <c r="A135" s="201" t="s">
        <v>111</v>
      </c>
      <c r="B135" s="202"/>
      <c r="C135" s="203"/>
      <c r="D135" s="48"/>
      <c r="E135" s="2"/>
      <c r="F135" s="2"/>
      <c r="G135" s="2"/>
      <c r="H135" s="2"/>
    </row>
    <row r="136" spans="1:8" ht="12.75" customHeight="1">
      <c r="A136" s="201" t="s">
        <v>112</v>
      </c>
      <c r="B136" s="202"/>
      <c r="C136" s="203"/>
      <c r="D136" s="48"/>
      <c r="E136" s="2"/>
      <c r="F136" s="2"/>
      <c r="G136" s="2"/>
      <c r="H136" s="2"/>
    </row>
    <row r="137" spans="1:8" ht="14.25" customHeight="1">
      <c r="A137" s="201" t="s">
        <v>113</v>
      </c>
      <c r="B137" s="202"/>
      <c r="C137" s="203"/>
      <c r="D137" s="48" t="s">
        <v>75</v>
      </c>
      <c r="E137" s="2"/>
      <c r="F137" s="2"/>
      <c r="G137" s="2"/>
      <c r="H137" s="2"/>
    </row>
    <row r="138" spans="1:8" ht="12.75" customHeight="1">
      <c r="A138" s="201" t="s">
        <v>114</v>
      </c>
      <c r="B138" s="202"/>
      <c r="C138" s="203"/>
      <c r="D138" s="48"/>
      <c r="E138" s="2"/>
      <c r="F138" s="2"/>
      <c r="G138" s="2"/>
      <c r="H138" s="2"/>
    </row>
    <row r="139" spans="1:8" ht="12.75" customHeight="1">
      <c r="A139" s="201" t="s">
        <v>115</v>
      </c>
      <c r="B139" s="202"/>
      <c r="C139" s="203"/>
      <c r="D139" s="48"/>
      <c r="E139" s="2"/>
      <c r="F139" s="2"/>
      <c r="G139" s="2"/>
      <c r="H139" s="2"/>
    </row>
    <row r="140" spans="1:8" ht="12.75" customHeight="1">
      <c r="A140" s="201" t="s">
        <v>116</v>
      </c>
      <c r="B140" s="202"/>
      <c r="C140" s="203"/>
      <c r="D140" s="48"/>
      <c r="E140" s="2"/>
      <c r="F140" s="2"/>
      <c r="G140" s="2"/>
      <c r="H140" s="2"/>
    </row>
    <row r="141" spans="1:8" ht="12.75" customHeight="1">
      <c r="A141" s="201" t="s">
        <v>117</v>
      </c>
      <c r="B141" s="202"/>
      <c r="C141" s="203"/>
      <c r="D141" s="48"/>
      <c r="E141" s="2"/>
      <c r="F141" s="2"/>
      <c r="G141" s="2"/>
      <c r="H141" s="2"/>
    </row>
    <row r="142" spans="1:8" ht="14.25" customHeight="1">
      <c r="A142" s="201" t="s">
        <v>118</v>
      </c>
      <c r="B142" s="202"/>
      <c r="C142" s="203"/>
      <c r="D142" s="48">
        <v>0</v>
      </c>
      <c r="E142" s="2"/>
      <c r="F142" s="2"/>
      <c r="G142" s="2"/>
      <c r="H142" s="2"/>
    </row>
    <row r="143" spans="1:8" ht="12.75" customHeight="1">
      <c r="A143" s="201" t="s">
        <v>119</v>
      </c>
      <c r="B143" s="202"/>
      <c r="C143" s="203"/>
      <c r="D143" s="48">
        <v>0</v>
      </c>
      <c r="E143" s="2"/>
      <c r="F143" s="2"/>
      <c r="G143" s="2"/>
      <c r="H143" s="2"/>
    </row>
    <row r="144" spans="1:8" ht="12.75" customHeight="1">
      <c r="A144" s="201" t="s">
        <v>120</v>
      </c>
      <c r="B144" s="202"/>
      <c r="C144" s="203"/>
      <c r="D144" s="48">
        <v>0</v>
      </c>
      <c r="E144" s="2"/>
      <c r="F144" s="2"/>
      <c r="G144" s="2"/>
      <c r="H144" s="2"/>
    </row>
    <row r="145" spans="1:8" ht="14.25" customHeight="1">
      <c r="A145" s="201" t="s">
        <v>121</v>
      </c>
      <c r="B145" s="202"/>
      <c r="C145" s="203"/>
      <c r="D145" s="48"/>
      <c r="E145" s="2"/>
      <c r="F145" s="2"/>
      <c r="G145" s="2"/>
      <c r="H145" s="2"/>
    </row>
    <row r="146" spans="1:8" ht="12.75" customHeight="1">
      <c r="A146" s="201" t="s">
        <v>122</v>
      </c>
      <c r="B146" s="202"/>
      <c r="C146" s="203"/>
      <c r="D146" s="48"/>
      <c r="E146" s="2"/>
      <c r="F146" s="2"/>
      <c r="G146" s="2"/>
      <c r="H146" s="2"/>
    </row>
    <row r="147" spans="1:8" ht="12.75" customHeight="1">
      <c r="A147" s="201" t="s">
        <v>123</v>
      </c>
      <c r="B147" s="202"/>
      <c r="C147" s="203"/>
      <c r="D147" s="48"/>
      <c r="E147" s="2"/>
      <c r="F147" s="2"/>
      <c r="G147" s="2"/>
      <c r="H147" s="2"/>
    </row>
    <row r="148" spans="1:8" ht="12.75" customHeight="1">
      <c r="A148" s="201" t="s">
        <v>124</v>
      </c>
      <c r="B148" s="202"/>
      <c r="C148" s="203"/>
      <c r="D148" s="48"/>
      <c r="E148" s="2"/>
      <c r="F148" s="2"/>
      <c r="G148" s="2"/>
      <c r="H148" s="2"/>
    </row>
    <row r="149" spans="1:8" ht="12.75" customHeight="1">
      <c r="A149" s="201" t="s">
        <v>125</v>
      </c>
      <c r="B149" s="202"/>
      <c r="C149" s="203"/>
      <c r="D149" s="48"/>
      <c r="E149" s="2"/>
      <c r="F149" s="2"/>
      <c r="G149" s="2"/>
      <c r="H149" s="2"/>
    </row>
    <row r="150" spans="1:8" ht="14.25" customHeight="1">
      <c r="A150" s="201" t="s">
        <v>126</v>
      </c>
      <c r="B150" s="202"/>
      <c r="C150" s="203"/>
      <c r="D150" s="121">
        <f>+D151</f>
        <v>733.74950331800005</v>
      </c>
      <c r="E150" s="157"/>
      <c r="F150" s="2"/>
      <c r="G150" s="2"/>
      <c r="H150" s="2"/>
    </row>
    <row r="151" spans="1:8" ht="15" customHeight="1">
      <c r="A151" s="201" t="s">
        <v>127</v>
      </c>
      <c r="B151" s="202"/>
      <c r="C151" s="203"/>
      <c r="D151" s="121">
        <v>733.74950331800005</v>
      </c>
      <c r="E151" s="155"/>
      <c r="F151" s="23"/>
      <c r="G151" s="2"/>
      <c r="H151" s="2"/>
    </row>
    <row r="152" spans="1:8" ht="12.75" customHeight="1">
      <c r="A152" s="201" t="s">
        <v>128</v>
      </c>
      <c r="B152" s="202"/>
      <c r="C152" s="203"/>
      <c r="D152" s="48">
        <v>0</v>
      </c>
      <c r="E152" s="2"/>
      <c r="F152" s="2"/>
      <c r="G152" s="2"/>
      <c r="H152" s="2"/>
    </row>
    <row r="153" spans="1:8" ht="12.75" customHeight="1">
      <c r="A153" s="201" t="s">
        <v>129</v>
      </c>
      <c r="B153" s="202"/>
      <c r="C153" s="203"/>
      <c r="D153" s="48">
        <v>0</v>
      </c>
      <c r="E153" s="2"/>
      <c r="F153" s="2"/>
      <c r="G153" s="2"/>
      <c r="H153" s="2"/>
    </row>
    <row r="154" spans="1:8" ht="12.75" customHeight="1">
      <c r="A154" s="201" t="s">
        <v>130</v>
      </c>
      <c r="B154" s="202"/>
      <c r="C154" s="203"/>
      <c r="D154" s="48">
        <v>0</v>
      </c>
      <c r="E154" s="2"/>
      <c r="F154" s="2" t="s">
        <v>75</v>
      </c>
      <c r="G154" s="2"/>
      <c r="H154" s="2"/>
    </row>
    <row r="155" spans="1:8" ht="12.75" customHeight="1">
      <c r="A155" s="201" t="s">
        <v>29</v>
      </c>
      <c r="B155" s="202"/>
      <c r="C155" s="203"/>
      <c r="D155" s="48">
        <v>0</v>
      </c>
      <c r="E155" s="2"/>
      <c r="F155" s="2"/>
      <c r="G155" s="2"/>
      <c r="H155" s="2"/>
    </row>
    <row r="156" spans="1:8" ht="12.75" customHeight="1">
      <c r="A156" s="201" t="s">
        <v>131</v>
      </c>
      <c r="B156" s="202"/>
      <c r="C156" s="203"/>
      <c r="D156" s="48">
        <v>0</v>
      </c>
      <c r="E156" s="2"/>
      <c r="F156" s="2"/>
      <c r="G156" s="2"/>
      <c r="H156" s="2"/>
    </row>
    <row r="157" spans="1:8" ht="12.75" customHeight="1">
      <c r="A157" s="201" t="s">
        <v>132</v>
      </c>
      <c r="B157" s="202"/>
      <c r="C157" s="203"/>
      <c r="D157" s="48"/>
      <c r="E157" s="2"/>
      <c r="F157" s="2" t="s">
        <v>75</v>
      </c>
      <c r="G157" s="2"/>
      <c r="H157" s="2"/>
    </row>
    <row r="158" spans="1:8" ht="12.75" customHeight="1">
      <c r="A158" s="204" t="s">
        <v>133</v>
      </c>
      <c r="B158" s="205"/>
      <c r="C158" s="206"/>
      <c r="D158" s="111" t="s">
        <v>75</v>
      </c>
      <c r="E158" s="2"/>
      <c r="F158" s="2"/>
      <c r="G158" s="2"/>
      <c r="H158" s="2"/>
    </row>
    <row r="159" spans="1:8" ht="12.75" customHeight="1">
      <c r="A159" s="204" t="s">
        <v>134</v>
      </c>
      <c r="B159" s="205"/>
      <c r="C159" s="206"/>
      <c r="D159" s="111" t="s">
        <v>75</v>
      </c>
      <c r="E159" s="2"/>
      <c r="F159" s="2"/>
      <c r="G159" s="2"/>
      <c r="H159" s="2"/>
    </row>
    <row r="160" spans="1:8" ht="12.75" customHeight="1">
      <c r="A160" s="204" t="s">
        <v>135</v>
      </c>
      <c r="B160" s="205"/>
      <c r="C160" s="206"/>
      <c r="D160" s="111" t="s">
        <v>75</v>
      </c>
      <c r="E160" s="2"/>
      <c r="F160" s="2"/>
      <c r="G160" s="2"/>
      <c r="H160" s="2"/>
    </row>
    <row r="161" spans="1:8" ht="12.75" customHeight="1">
      <c r="A161" s="201" t="s">
        <v>136</v>
      </c>
      <c r="B161" s="202"/>
      <c r="C161" s="203"/>
      <c r="D161" s="48"/>
      <c r="E161" s="2"/>
      <c r="F161" s="2"/>
      <c r="G161" s="2"/>
      <c r="H161" s="2"/>
    </row>
    <row r="162" spans="1:8" ht="12.75" customHeight="1">
      <c r="A162" s="201" t="s">
        <v>57</v>
      </c>
      <c r="B162" s="202"/>
      <c r="C162" s="203"/>
      <c r="D162" s="48"/>
      <c r="E162" s="2"/>
      <c r="F162" s="2"/>
      <c r="G162" s="2"/>
      <c r="H162" s="2"/>
    </row>
    <row r="163" spans="1:8" ht="12.75" customHeight="1">
      <c r="A163" s="204" t="s">
        <v>137</v>
      </c>
      <c r="B163" s="205"/>
      <c r="C163" s="206"/>
      <c r="D163" s="111" t="s">
        <v>75</v>
      </c>
      <c r="E163" s="2"/>
      <c r="F163" s="2"/>
      <c r="G163" s="2"/>
      <c r="H163" s="2"/>
    </row>
    <row r="164" spans="1:8" ht="12.75" customHeight="1">
      <c r="A164" s="204" t="s">
        <v>138</v>
      </c>
      <c r="B164" s="205"/>
      <c r="C164" s="206"/>
      <c r="D164" s="111" t="s">
        <v>75</v>
      </c>
      <c r="E164" s="2"/>
      <c r="F164" s="2"/>
      <c r="G164" s="2"/>
      <c r="H164" s="2"/>
    </row>
    <row r="165" spans="1:8" ht="12.75" customHeight="1">
      <c r="A165" s="201" t="s">
        <v>94</v>
      </c>
      <c r="B165" s="202"/>
      <c r="C165" s="203"/>
      <c r="D165" s="48"/>
      <c r="E165" s="2"/>
      <c r="F165" s="2"/>
      <c r="G165" s="2"/>
      <c r="H165" s="2"/>
    </row>
    <row r="166" spans="1:8" ht="12.75" customHeight="1">
      <c r="A166" s="201" t="s">
        <v>95</v>
      </c>
      <c r="B166" s="202"/>
      <c r="C166" s="203"/>
      <c r="D166" s="48"/>
      <c r="E166" s="2"/>
      <c r="F166" s="2"/>
      <c r="G166" s="2"/>
      <c r="H166" s="2"/>
    </row>
    <row r="167" spans="1:8" ht="12.75" customHeight="1">
      <c r="A167" s="201" t="s">
        <v>96</v>
      </c>
      <c r="B167" s="202"/>
      <c r="C167" s="203"/>
      <c r="D167" s="48"/>
      <c r="E167" s="2"/>
      <c r="F167" s="2"/>
      <c r="G167" s="2"/>
      <c r="H167" s="2"/>
    </row>
    <row r="168" spans="1:8" ht="12.75" customHeight="1">
      <c r="A168" s="201" t="s">
        <v>97</v>
      </c>
      <c r="B168" s="202"/>
      <c r="C168" s="203"/>
      <c r="D168" s="48"/>
      <c r="E168" s="2"/>
      <c r="F168" s="2"/>
      <c r="G168" s="2"/>
      <c r="H168" s="2"/>
    </row>
    <row r="169" spans="1:8" ht="12.75" customHeight="1">
      <c r="A169" s="201" t="s">
        <v>98</v>
      </c>
      <c r="B169" s="202"/>
      <c r="C169" s="203"/>
      <c r="D169" s="48"/>
      <c r="E169" s="2"/>
      <c r="F169" s="2"/>
      <c r="G169" s="2"/>
      <c r="H169" s="2"/>
    </row>
    <row r="170" spans="1:8" ht="12.75" customHeight="1">
      <c r="A170" s="201" t="s">
        <v>99</v>
      </c>
      <c r="B170" s="202"/>
      <c r="C170" s="203"/>
      <c r="D170" s="48"/>
      <c r="E170" s="2"/>
      <c r="F170" s="2"/>
      <c r="G170" s="2"/>
      <c r="H170" s="2"/>
    </row>
    <row r="171" spans="1:8" ht="12.75" customHeight="1">
      <c r="A171" s="204" t="s">
        <v>139</v>
      </c>
      <c r="B171" s="205"/>
      <c r="C171" s="206"/>
      <c r="D171" s="111"/>
      <c r="E171" s="2"/>
      <c r="F171" s="2"/>
      <c r="G171" s="2"/>
      <c r="H171" s="2"/>
    </row>
    <row r="172" spans="1:8" ht="12.75" customHeight="1">
      <c r="A172" s="201" t="s">
        <v>140</v>
      </c>
      <c r="B172" s="202"/>
      <c r="C172" s="203"/>
      <c r="D172" s="112">
        <f>C16</f>
        <v>22026.912999999997</v>
      </c>
      <c r="E172" s="62"/>
      <c r="F172" s="2"/>
      <c r="G172" s="2"/>
      <c r="H172" s="2"/>
    </row>
    <row r="173" spans="1:8" ht="12.75" customHeight="1">
      <c r="A173" s="201" t="s">
        <v>141</v>
      </c>
      <c r="B173" s="202"/>
      <c r="C173" s="203"/>
      <c r="D173" s="48">
        <f>D172-D174</f>
        <v>22023.798748479996</v>
      </c>
      <c r="E173" s="113"/>
      <c r="F173" s="148"/>
      <c r="G173" s="2"/>
      <c r="H173" s="15"/>
    </row>
    <row r="174" spans="1:8" ht="12.75" customHeight="1">
      <c r="A174" s="201" t="s">
        <v>142</v>
      </c>
      <c r="B174" s="202"/>
      <c r="C174" s="203"/>
      <c r="D174" s="121">
        <f>(0.11+0.1+1.998)*1.41044</f>
        <v>3.1142515200000003</v>
      </c>
      <c r="E174" s="113"/>
      <c r="F174" s="148"/>
      <c r="G174" s="148"/>
      <c r="H174" s="2"/>
    </row>
    <row r="175" spans="1:8" ht="12.75" customHeight="1">
      <c r="A175" s="201" t="s">
        <v>143</v>
      </c>
      <c r="B175" s="202"/>
      <c r="C175" s="203"/>
      <c r="D175" s="48"/>
      <c r="E175" s="2"/>
      <c r="F175" s="148"/>
      <c r="G175" s="148"/>
      <c r="H175" s="2"/>
    </row>
    <row r="176" spans="1:8" ht="13.5" customHeight="1" thickBot="1">
      <c r="A176" s="207"/>
      <c r="B176" s="208"/>
      <c r="C176" s="209"/>
      <c r="D176" s="114"/>
      <c r="E176" s="2"/>
      <c r="F176" s="2"/>
      <c r="G176" s="148"/>
      <c r="H176" s="2"/>
    </row>
    <row r="177" spans="1:8" ht="13.5" customHeight="1" thickTop="1">
      <c r="A177" s="210"/>
      <c r="B177" s="210"/>
      <c r="C177" s="210"/>
      <c r="D177" s="9"/>
      <c r="E177" s="2"/>
      <c r="F177" s="2"/>
      <c r="G177" s="2"/>
      <c r="H177" s="2"/>
    </row>
    <row r="178" spans="1:8" ht="12.75" customHeight="1">
      <c r="A178" s="211" t="s">
        <v>144</v>
      </c>
      <c r="B178" s="211"/>
      <c r="C178" s="211"/>
      <c r="D178" s="115"/>
      <c r="E178" s="2"/>
      <c r="F178" s="2"/>
      <c r="G178" s="2"/>
      <c r="H178" s="2"/>
    </row>
    <row r="179" spans="1:8" ht="12.75" customHeight="1">
      <c r="A179" s="198"/>
      <c r="B179" s="198"/>
      <c r="C179" s="198"/>
      <c r="D179" s="9"/>
      <c r="E179" s="2"/>
      <c r="F179" s="2"/>
      <c r="G179" s="2"/>
      <c r="H179" s="2"/>
    </row>
    <row r="180" spans="1:8" ht="48" customHeight="1">
      <c r="A180" s="200" t="s">
        <v>145</v>
      </c>
      <c r="B180" s="200"/>
      <c r="C180" s="200"/>
      <c r="D180" s="200"/>
      <c r="E180" s="200"/>
      <c r="F180" s="2"/>
      <c r="G180" s="2"/>
      <c r="H180" s="2"/>
    </row>
    <row r="181" spans="1:8" ht="24" customHeight="1">
      <c r="A181" s="200" t="s">
        <v>146</v>
      </c>
      <c r="B181" s="200"/>
      <c r="C181" s="200"/>
      <c r="D181" s="200"/>
      <c r="E181" s="200"/>
      <c r="F181" s="2"/>
      <c r="G181" s="2"/>
      <c r="H181" s="2"/>
    </row>
    <row r="182" spans="1:8" ht="12.75" customHeight="1">
      <c r="A182" s="199" t="s">
        <v>147</v>
      </c>
      <c r="B182" s="199"/>
      <c r="C182" s="199"/>
      <c r="D182" s="199"/>
      <c r="E182" s="199"/>
      <c r="F182" s="2"/>
      <c r="G182" s="2"/>
      <c r="H182" s="2"/>
    </row>
    <row r="183" spans="1:8" ht="24" customHeight="1">
      <c r="A183" s="199" t="s">
        <v>148</v>
      </c>
      <c r="B183" s="199"/>
      <c r="C183" s="199"/>
      <c r="D183" s="199"/>
      <c r="E183" s="199"/>
      <c r="F183" s="2"/>
      <c r="G183" s="2"/>
      <c r="H183" s="2"/>
    </row>
    <row r="184" spans="1:8" ht="24" customHeight="1">
      <c r="A184" s="199" t="s">
        <v>149</v>
      </c>
      <c r="B184" s="199"/>
      <c r="C184" s="199"/>
      <c r="D184" s="199"/>
      <c r="E184" s="199"/>
      <c r="F184" s="2"/>
      <c r="G184" s="2"/>
      <c r="H184" s="2"/>
    </row>
    <row r="185" spans="1:8" ht="36" customHeight="1">
      <c r="A185" s="199" t="s">
        <v>150</v>
      </c>
      <c r="B185" s="199"/>
      <c r="C185" s="199"/>
      <c r="D185" s="199"/>
      <c r="E185" s="199"/>
      <c r="F185" s="2"/>
      <c r="G185" s="2"/>
      <c r="H185" s="2"/>
    </row>
    <row r="186" spans="1:8" ht="24" customHeight="1">
      <c r="A186" s="199" t="s">
        <v>151</v>
      </c>
      <c r="B186" s="199"/>
      <c r="C186" s="199"/>
      <c r="D186" s="199"/>
      <c r="E186" s="199"/>
      <c r="F186" s="2"/>
      <c r="G186" s="2"/>
      <c r="H186" s="2"/>
    </row>
    <row r="187" spans="1:8" ht="24" customHeight="1">
      <c r="A187" s="199" t="s">
        <v>152</v>
      </c>
      <c r="B187" s="199"/>
      <c r="C187" s="199"/>
      <c r="D187" s="199"/>
      <c r="E187" s="199"/>
      <c r="F187" s="2"/>
      <c r="G187" s="2"/>
      <c r="H187" s="2"/>
    </row>
    <row r="188" spans="1:8" ht="24" customHeight="1">
      <c r="A188" s="199" t="s">
        <v>153</v>
      </c>
      <c r="B188" s="199"/>
      <c r="C188" s="199"/>
      <c r="D188" s="199"/>
      <c r="E188" s="199"/>
      <c r="F188" s="2"/>
      <c r="G188" s="2"/>
      <c r="H188" s="2"/>
    </row>
    <row r="189" spans="1:8" ht="24" customHeight="1">
      <c r="A189" s="199" t="s">
        <v>154</v>
      </c>
      <c r="B189" s="199"/>
      <c r="C189" s="199"/>
      <c r="D189" s="199"/>
      <c r="E189" s="199"/>
      <c r="F189" s="2"/>
      <c r="G189" s="2"/>
      <c r="H189" s="2"/>
    </row>
    <row r="190" spans="1:8" ht="27.75" customHeight="1">
      <c r="A190" s="199" t="s">
        <v>155</v>
      </c>
      <c r="B190" s="199"/>
      <c r="C190" s="199"/>
      <c r="D190" s="199"/>
      <c r="E190" s="199"/>
      <c r="F190" s="2"/>
      <c r="G190" s="2"/>
      <c r="H190" s="2"/>
    </row>
    <row r="191" spans="1:8" ht="12.75" customHeight="1">
      <c r="A191" s="199" t="s">
        <v>156</v>
      </c>
      <c r="B191" s="199"/>
      <c r="C191" s="199"/>
      <c r="D191" s="199"/>
      <c r="E191" s="199"/>
      <c r="F191" s="2"/>
      <c r="G191" s="2"/>
      <c r="H191" s="2"/>
    </row>
    <row r="192" spans="1:8" ht="24" customHeight="1">
      <c r="A192" s="199" t="s">
        <v>157</v>
      </c>
      <c r="B192" s="199"/>
      <c r="C192" s="199"/>
      <c r="D192" s="199"/>
      <c r="E192" s="199"/>
      <c r="F192" s="2"/>
      <c r="G192" s="2"/>
      <c r="H192" s="2"/>
    </row>
    <row r="193" spans="1:8" ht="12.75" customHeight="1">
      <c r="A193" s="199" t="s">
        <v>158</v>
      </c>
      <c r="B193" s="199"/>
      <c r="C193" s="199"/>
      <c r="D193" s="199"/>
      <c r="E193" s="199"/>
      <c r="F193" s="2"/>
      <c r="G193" s="2"/>
      <c r="H193" s="2"/>
    </row>
    <row r="194" spans="1:8" ht="31.5" customHeight="1">
      <c r="A194" s="199" t="s">
        <v>159</v>
      </c>
      <c r="B194" s="199"/>
      <c r="C194" s="199"/>
      <c r="D194" s="199"/>
      <c r="E194" s="199"/>
      <c r="F194" s="2"/>
      <c r="G194" s="2"/>
      <c r="H194" s="2"/>
    </row>
    <row r="195" spans="1:8" ht="24" customHeight="1">
      <c r="A195" s="199" t="s">
        <v>160</v>
      </c>
      <c r="B195" s="199"/>
      <c r="C195" s="199"/>
      <c r="D195" s="199"/>
      <c r="E195" s="199"/>
      <c r="F195" s="2"/>
      <c r="G195" s="2"/>
      <c r="H195" s="2"/>
    </row>
    <row r="196" spans="1:8" ht="12.75" customHeight="1">
      <c r="A196" s="198"/>
      <c r="B196" s="198"/>
      <c r="C196" s="198"/>
      <c r="D196" s="198"/>
      <c r="E196" s="198"/>
      <c r="F196" s="2"/>
      <c r="G196" s="2"/>
      <c r="H196" s="2"/>
    </row>
    <row r="197" spans="1:8" ht="12.75" customHeight="1">
      <c r="A197" s="198"/>
      <c r="B197" s="198"/>
      <c r="C197" s="198"/>
      <c r="D197" s="198"/>
      <c r="E197" s="198"/>
      <c r="F197" s="2"/>
      <c r="G197" s="2"/>
      <c r="H197" s="2"/>
    </row>
    <row r="198" spans="1:8" ht="12.75" customHeight="1">
      <c r="A198" s="198"/>
      <c r="B198" s="198"/>
      <c r="C198" s="198"/>
      <c r="D198" s="198"/>
      <c r="E198" s="198"/>
      <c r="F198" s="2"/>
      <c r="G198" s="2"/>
      <c r="H198" s="2"/>
    </row>
    <row r="199" spans="1:8" ht="12.75" customHeight="1">
      <c r="A199" s="198"/>
      <c r="B199" s="198"/>
      <c r="C199" s="198"/>
      <c r="D199" s="198"/>
      <c r="E199" s="198"/>
      <c r="F199" s="2"/>
      <c r="G199" s="2"/>
      <c r="H199" s="2"/>
    </row>
    <row r="200" spans="1:8" ht="12.75" customHeight="1">
      <c r="A200" s="198"/>
      <c r="B200" s="198"/>
      <c r="C200" s="198"/>
      <c r="D200" s="198"/>
      <c r="E200" s="198"/>
      <c r="F200" s="2"/>
      <c r="G200" s="2"/>
      <c r="H200" s="2"/>
    </row>
    <row r="201" spans="1:8" ht="12.75" customHeight="1">
      <c r="A201" s="198"/>
      <c r="B201" s="198"/>
      <c r="C201" s="198"/>
      <c r="D201" s="198"/>
      <c r="E201" s="198"/>
      <c r="F201" s="2"/>
      <c r="G201" s="2"/>
      <c r="H201" s="2"/>
    </row>
    <row r="202" spans="1:8" ht="12.75" customHeight="1">
      <c r="A202" s="198"/>
      <c r="B202" s="198"/>
      <c r="C202" s="198"/>
      <c r="D202" s="198"/>
      <c r="E202" s="198"/>
      <c r="F202" s="2"/>
      <c r="G202" s="2"/>
      <c r="H202" s="2"/>
    </row>
    <row r="203" spans="1:8" ht="12.75" customHeight="1">
      <c r="A203" s="198"/>
      <c r="B203" s="198"/>
      <c r="C203" s="198"/>
      <c r="D203" s="198"/>
      <c r="E203" s="198"/>
      <c r="F203" s="2"/>
      <c r="G203" s="2"/>
      <c r="H203" s="2"/>
    </row>
    <row r="204" spans="1:8" ht="12.75" customHeight="1">
      <c r="A204" s="198"/>
      <c r="B204" s="198"/>
      <c r="C204" s="198"/>
      <c r="D204" s="198"/>
      <c r="E204" s="198"/>
      <c r="F204" s="2"/>
      <c r="G204" s="2"/>
      <c r="H204" s="2"/>
    </row>
    <row r="205" spans="1:8" ht="12.75" customHeight="1">
      <c r="A205" s="198"/>
      <c r="B205" s="198"/>
      <c r="C205" s="198"/>
      <c r="D205" s="198"/>
      <c r="E205" s="198"/>
      <c r="F205" s="2"/>
      <c r="G205" s="2"/>
      <c r="H205" s="2"/>
    </row>
    <row r="206" spans="1:8" ht="12.75" customHeight="1">
      <c r="A206" s="198"/>
      <c r="B206" s="198"/>
      <c r="C206" s="198"/>
      <c r="D206" s="198"/>
      <c r="E206" s="198"/>
      <c r="F206" s="2"/>
      <c r="G206" s="2"/>
      <c r="H206" s="2"/>
    </row>
    <row r="207" spans="1:8" ht="12.75" customHeight="1">
      <c r="A207" s="198"/>
      <c r="B207" s="198"/>
      <c r="C207" s="198"/>
      <c r="D207" s="198"/>
      <c r="E207" s="198"/>
      <c r="F207" s="2"/>
      <c r="G207" s="2"/>
      <c r="H207" s="2"/>
    </row>
    <row r="208" spans="1:8" ht="12.75" customHeight="1">
      <c r="A208" s="198"/>
      <c r="B208" s="198"/>
      <c r="C208" s="198"/>
      <c r="D208" s="198"/>
      <c r="E208" s="198"/>
      <c r="F208" s="2"/>
      <c r="G208" s="2"/>
      <c r="H208" s="2"/>
    </row>
    <row r="209" spans="1:8" ht="12.75" customHeight="1">
      <c r="A209" s="198"/>
      <c r="B209" s="198"/>
      <c r="C209" s="198"/>
      <c r="D209" s="198"/>
      <c r="E209" s="198"/>
      <c r="F209" s="2"/>
      <c r="G209" s="2"/>
      <c r="H209" s="2"/>
    </row>
    <row r="210" spans="1:8" ht="12.75" customHeight="1">
      <c r="A210" s="198"/>
      <c r="B210" s="198"/>
      <c r="C210" s="198"/>
      <c r="D210" s="198"/>
      <c r="E210" s="198"/>
      <c r="F210" s="2"/>
      <c r="G210" s="2"/>
      <c r="H210" s="2"/>
    </row>
    <row r="211" spans="1:8" ht="12.75" customHeight="1">
      <c r="A211" s="198"/>
      <c r="B211" s="198"/>
      <c r="C211" s="198"/>
      <c r="D211" s="198"/>
      <c r="E211" s="198"/>
      <c r="F211" s="2"/>
      <c r="G211" s="2"/>
      <c r="H211" s="2"/>
    </row>
    <row r="212" spans="1:8" ht="12.75" customHeight="1">
      <c r="A212" s="198"/>
      <c r="B212" s="198"/>
      <c r="C212" s="198"/>
      <c r="D212" s="198"/>
      <c r="E212" s="198"/>
      <c r="F212" s="2"/>
      <c r="G212" s="2"/>
      <c r="H212" s="2"/>
    </row>
    <row r="213" spans="1:8" ht="12.75" customHeight="1">
      <c r="A213" s="198"/>
      <c r="B213" s="198"/>
      <c r="C213" s="198"/>
      <c r="D213" s="198"/>
      <c r="E213" s="198"/>
      <c r="F213" s="2"/>
      <c r="G213" s="2"/>
      <c r="H213" s="2"/>
    </row>
    <row r="214" spans="1:8" ht="12.75" customHeight="1">
      <c r="A214" s="198"/>
      <c r="B214" s="198"/>
      <c r="C214" s="198"/>
      <c r="D214" s="198"/>
      <c r="E214" s="198"/>
      <c r="F214" s="2"/>
      <c r="G214" s="2"/>
      <c r="H214" s="2"/>
    </row>
    <row r="215" spans="1:8" ht="12.75" customHeight="1">
      <c r="A215" s="198"/>
      <c r="B215" s="198"/>
      <c r="C215" s="198"/>
      <c r="D215" s="198"/>
      <c r="E215" s="198"/>
      <c r="F215" s="2"/>
      <c r="G215" s="2"/>
      <c r="H215" s="2"/>
    </row>
    <row r="216" spans="1:8" ht="12.75" customHeight="1">
      <c r="A216" s="198"/>
      <c r="B216" s="198"/>
      <c r="C216" s="198"/>
      <c r="D216" s="198"/>
      <c r="E216" s="198"/>
      <c r="F216" s="2"/>
      <c r="G216" s="2"/>
      <c r="H216" s="2"/>
    </row>
    <row r="217" spans="1:8" ht="12.75" customHeight="1">
      <c r="A217" s="198"/>
      <c r="B217" s="198"/>
      <c r="C217" s="198"/>
      <c r="D217" s="198"/>
      <c r="E217" s="198"/>
      <c r="F217" s="2"/>
      <c r="G217" s="2"/>
      <c r="H217" s="2"/>
    </row>
    <row r="218" spans="1:8" ht="12.75" customHeight="1">
      <c r="A218" s="198"/>
      <c r="B218" s="198"/>
      <c r="C218" s="198"/>
      <c r="D218" s="198"/>
      <c r="E218" s="198"/>
      <c r="F218" s="2"/>
      <c r="G218" s="2"/>
      <c r="H218" s="2"/>
    </row>
    <row r="219" spans="1:8" ht="12.75" customHeight="1">
      <c r="A219" s="198"/>
      <c r="B219" s="198"/>
      <c r="C219" s="198"/>
      <c r="D219" s="198"/>
      <c r="E219" s="198"/>
      <c r="F219" s="2"/>
      <c r="G219" s="2"/>
      <c r="H219" s="2"/>
    </row>
    <row r="220" spans="1:8" ht="12.75" customHeight="1">
      <c r="A220" s="198"/>
      <c r="B220" s="198"/>
      <c r="C220" s="198"/>
      <c r="D220" s="198"/>
      <c r="E220" s="198"/>
      <c r="F220" s="2"/>
      <c r="G220" s="2"/>
      <c r="H220" s="2"/>
    </row>
    <row r="221" spans="1:8" ht="12.75" customHeight="1">
      <c r="A221" s="198"/>
      <c r="B221" s="198"/>
      <c r="C221" s="198"/>
      <c r="D221" s="198"/>
      <c r="E221" s="198"/>
      <c r="F221" s="2"/>
      <c r="G221" s="2"/>
      <c r="H221" s="2"/>
    </row>
    <row r="222" spans="1:8" ht="12.75" customHeight="1">
      <c r="A222" s="198"/>
      <c r="B222" s="198"/>
      <c r="C222" s="198"/>
      <c r="D222" s="198"/>
      <c r="E222" s="198"/>
      <c r="F222" s="2"/>
      <c r="G222" s="2"/>
      <c r="H222" s="2"/>
    </row>
    <row r="223" spans="1:8" ht="12.75" customHeight="1">
      <c r="A223" s="198"/>
      <c r="B223" s="198"/>
      <c r="C223" s="198"/>
      <c r="D223" s="198"/>
      <c r="E223" s="198"/>
      <c r="F223" s="2"/>
      <c r="G223" s="2"/>
      <c r="H223" s="2"/>
    </row>
    <row r="224" spans="1:8" ht="12.75" customHeight="1">
      <c r="A224" s="198"/>
      <c r="B224" s="198"/>
      <c r="C224" s="198"/>
      <c r="D224" s="198"/>
      <c r="E224" s="198"/>
      <c r="F224" s="2"/>
      <c r="G224" s="2"/>
      <c r="H224" s="2"/>
    </row>
    <row r="225" spans="1:8" ht="12.75" customHeight="1">
      <c r="A225" s="198"/>
      <c r="B225" s="198"/>
      <c r="C225" s="198"/>
      <c r="D225" s="198"/>
      <c r="E225" s="198"/>
      <c r="F225" s="2"/>
      <c r="G225" s="2"/>
      <c r="H225" s="2"/>
    </row>
    <row r="226" spans="1:8" ht="12.75" customHeight="1">
      <c r="A226" s="198"/>
      <c r="B226" s="198"/>
      <c r="C226" s="198"/>
      <c r="D226" s="198"/>
      <c r="E226" s="198"/>
      <c r="F226" s="2"/>
      <c r="G226" s="2"/>
      <c r="H226" s="2"/>
    </row>
    <row r="227" spans="1:8" ht="12.75" customHeight="1">
      <c r="A227" s="198"/>
      <c r="B227" s="198"/>
      <c r="C227" s="198"/>
      <c r="D227" s="198"/>
      <c r="E227" s="198"/>
      <c r="F227" s="2"/>
      <c r="G227" s="2"/>
      <c r="H227" s="2"/>
    </row>
    <row r="228" spans="1:8" ht="12.75" customHeight="1">
      <c r="A228" s="198"/>
      <c r="B228" s="198"/>
      <c r="C228" s="198"/>
      <c r="D228" s="198"/>
      <c r="E228" s="198"/>
      <c r="F228" s="2"/>
      <c r="G228" s="2"/>
      <c r="H228" s="2"/>
    </row>
    <row r="229" spans="1:8" ht="12.75" customHeight="1">
      <c r="A229" s="198"/>
      <c r="B229" s="198"/>
      <c r="C229" s="198"/>
      <c r="D229" s="198"/>
      <c r="E229" s="198"/>
      <c r="F229" s="2"/>
      <c r="G229" s="2"/>
      <c r="H229" s="2"/>
    </row>
    <row r="230" spans="1:8" ht="12.75" customHeight="1">
      <c r="A230" s="198"/>
      <c r="B230" s="198"/>
      <c r="C230" s="198"/>
      <c r="D230" s="198"/>
      <c r="E230" s="198"/>
      <c r="F230" s="2"/>
      <c r="G230" s="2"/>
      <c r="H230" s="2"/>
    </row>
    <row r="231" spans="1:8" ht="12.75" customHeight="1">
      <c r="A231" s="198"/>
      <c r="B231" s="198"/>
      <c r="C231" s="198"/>
      <c r="D231" s="198"/>
      <c r="E231" s="198"/>
      <c r="F231" s="2"/>
      <c r="G231" s="2"/>
      <c r="H231" s="2"/>
    </row>
    <row r="232" spans="1:8" ht="12.75" customHeight="1">
      <c r="A232" s="198"/>
      <c r="B232" s="198"/>
      <c r="C232" s="198"/>
      <c r="D232" s="198"/>
      <c r="E232" s="198"/>
      <c r="F232" s="2"/>
      <c r="G232" s="2"/>
      <c r="H232" s="2"/>
    </row>
    <row r="233" spans="1:8" ht="12.75" customHeight="1">
      <c r="A233" s="198"/>
      <c r="B233" s="198"/>
      <c r="C233" s="198"/>
      <c r="D233" s="198"/>
      <c r="E233" s="198"/>
      <c r="F233" s="2"/>
      <c r="G233" s="2"/>
      <c r="H233" s="2"/>
    </row>
    <row r="234" spans="1:8" ht="12.75" customHeight="1">
      <c r="A234" s="198"/>
      <c r="B234" s="198"/>
      <c r="C234" s="198"/>
      <c r="D234" s="198"/>
      <c r="E234" s="198"/>
      <c r="F234" s="2"/>
      <c r="G234" s="2"/>
      <c r="H234" s="2"/>
    </row>
    <row r="235" spans="1:8" ht="12.75" customHeight="1">
      <c r="A235" s="198"/>
      <c r="B235" s="198"/>
      <c r="C235" s="198"/>
      <c r="D235" s="198"/>
      <c r="E235" s="198"/>
      <c r="F235" s="2"/>
      <c r="G235" s="2"/>
      <c r="H235" s="2"/>
    </row>
    <row r="236" spans="1:8" ht="12.75" customHeight="1">
      <c r="A236" s="198"/>
      <c r="B236" s="198"/>
      <c r="C236" s="198"/>
      <c r="D236" s="198"/>
      <c r="E236" s="198"/>
      <c r="F236" s="2"/>
      <c r="G236" s="2"/>
      <c r="H236" s="2"/>
    </row>
    <row r="237" spans="1:8" ht="12.75" customHeight="1">
      <c r="A237" s="198"/>
      <c r="B237" s="198"/>
      <c r="C237" s="198"/>
      <c r="D237" s="198"/>
      <c r="E237" s="198"/>
      <c r="F237" s="2"/>
      <c r="G237" s="2"/>
      <c r="H237" s="2"/>
    </row>
    <row r="238" spans="1:8" ht="12.75" customHeight="1">
      <c r="A238" s="198"/>
      <c r="B238" s="198"/>
      <c r="C238" s="198"/>
      <c r="D238" s="198"/>
      <c r="E238" s="198"/>
      <c r="F238" s="2"/>
      <c r="G238" s="2"/>
      <c r="H238" s="2"/>
    </row>
    <row r="239" spans="1:8" ht="12.75" customHeight="1">
      <c r="A239" s="198"/>
      <c r="B239" s="198"/>
      <c r="C239" s="198"/>
      <c r="D239" s="198"/>
      <c r="E239" s="198"/>
      <c r="F239" s="2"/>
      <c r="G239" s="2"/>
      <c r="H239" s="2"/>
    </row>
    <row r="240" spans="1:8" ht="12.75" customHeight="1">
      <c r="A240" s="198"/>
      <c r="B240" s="198"/>
      <c r="C240" s="198"/>
      <c r="D240" s="198"/>
      <c r="E240" s="198"/>
      <c r="F240" s="2"/>
      <c r="G240" s="2"/>
      <c r="H240" s="2"/>
    </row>
    <row r="241" spans="1:8" ht="12.75" customHeight="1">
      <c r="A241" s="198"/>
      <c r="B241" s="198"/>
      <c r="C241" s="198"/>
      <c r="D241" s="198"/>
      <c r="E241" s="198"/>
      <c r="F241" s="2"/>
      <c r="G241" s="2"/>
      <c r="H241" s="2"/>
    </row>
    <row r="242" spans="1:8" ht="12.75" customHeight="1">
      <c r="A242" s="198"/>
      <c r="B242" s="198"/>
      <c r="C242" s="198"/>
      <c r="D242" s="198"/>
      <c r="E242" s="198"/>
      <c r="F242" s="2"/>
      <c r="G242" s="2"/>
      <c r="H242" s="2"/>
    </row>
    <row r="243" spans="1:8" ht="12.75" customHeight="1">
      <c r="A243" s="198"/>
      <c r="B243" s="198"/>
      <c r="C243" s="198"/>
      <c r="D243" s="198"/>
      <c r="E243" s="198"/>
      <c r="F243" s="2"/>
      <c r="G243" s="2"/>
      <c r="H243" s="2"/>
    </row>
    <row r="244" spans="1:8" ht="12.75" customHeight="1">
      <c r="A244" s="198"/>
      <c r="B244" s="198"/>
      <c r="C244" s="198"/>
      <c r="D244" s="198"/>
      <c r="E244" s="198"/>
      <c r="F244" s="2"/>
      <c r="G244" s="2"/>
      <c r="H244" s="2"/>
    </row>
    <row r="245" spans="1:8" ht="12.75" customHeight="1">
      <c r="A245" s="198"/>
      <c r="B245" s="198"/>
      <c r="C245" s="198"/>
      <c r="D245" s="198"/>
      <c r="E245" s="198"/>
      <c r="F245" s="2"/>
      <c r="G245" s="2"/>
      <c r="H245" s="2"/>
    </row>
    <row r="246" spans="1:8" ht="12.75" customHeight="1">
      <c r="A246" s="198"/>
      <c r="B246" s="198"/>
      <c r="C246" s="198"/>
      <c r="D246" s="198"/>
      <c r="E246" s="198"/>
      <c r="F246" s="2"/>
      <c r="G246" s="2"/>
      <c r="H246" s="2"/>
    </row>
    <row r="247" spans="1:8" ht="12.75" customHeight="1">
      <c r="A247" s="198"/>
      <c r="B247" s="198"/>
      <c r="C247" s="198"/>
      <c r="D247" s="198"/>
      <c r="E247" s="198"/>
      <c r="F247" s="2"/>
      <c r="G247" s="2"/>
      <c r="H247" s="2"/>
    </row>
    <row r="248" spans="1:8" ht="12.75" customHeight="1">
      <c r="A248" s="198"/>
      <c r="B248" s="198"/>
      <c r="C248" s="198"/>
      <c r="D248" s="198"/>
      <c r="E248" s="198"/>
      <c r="F248" s="2"/>
      <c r="G248" s="2"/>
      <c r="H248" s="2"/>
    </row>
    <row r="249" spans="1:8" ht="12.75" customHeight="1">
      <c r="A249" s="198"/>
      <c r="B249" s="198"/>
      <c r="C249" s="198"/>
      <c r="D249" s="198"/>
      <c r="E249" s="198"/>
      <c r="F249" s="2"/>
      <c r="G249" s="2"/>
      <c r="H249" s="2"/>
    </row>
    <row r="250" spans="1:8" ht="12.75" customHeight="1">
      <c r="A250" s="198"/>
      <c r="B250" s="198"/>
      <c r="C250" s="198"/>
      <c r="D250" s="198"/>
      <c r="E250" s="198"/>
      <c r="F250" s="2"/>
      <c r="G250" s="2"/>
      <c r="H250" s="2"/>
    </row>
    <row r="251" spans="1:8" ht="12.75" customHeight="1">
      <c r="A251" s="198"/>
      <c r="B251" s="198"/>
      <c r="C251" s="198"/>
      <c r="D251" s="198"/>
      <c r="E251" s="198"/>
      <c r="F251" s="2"/>
      <c r="G251" s="2"/>
      <c r="H251" s="2"/>
    </row>
    <row r="252" spans="1:8" ht="12.75" customHeight="1">
      <c r="A252" s="198"/>
      <c r="B252" s="198"/>
      <c r="C252" s="198"/>
      <c r="D252" s="198"/>
      <c r="E252" s="198"/>
      <c r="F252" s="2"/>
      <c r="G252" s="2"/>
      <c r="H252" s="2"/>
    </row>
    <row r="253" spans="1:8" ht="12.75" customHeight="1">
      <c r="A253" s="198"/>
      <c r="B253" s="198"/>
      <c r="C253" s="198"/>
      <c r="D253" s="198"/>
      <c r="E253" s="198"/>
      <c r="F253" s="2"/>
      <c r="G253" s="2"/>
      <c r="H253" s="2"/>
    </row>
    <row r="254" spans="1:8" ht="12.75" customHeight="1">
      <c r="A254" s="198"/>
      <c r="B254" s="198"/>
      <c r="C254" s="198"/>
      <c r="D254" s="198"/>
      <c r="E254" s="198"/>
      <c r="F254" s="2"/>
      <c r="G254" s="2"/>
      <c r="H254" s="2"/>
    </row>
    <row r="255" spans="1:8" ht="12.75" customHeight="1">
      <c r="A255" s="198"/>
      <c r="B255" s="198"/>
      <c r="C255" s="198"/>
      <c r="D255" s="198"/>
      <c r="E255" s="198"/>
      <c r="F255" s="2"/>
      <c r="G255" s="2"/>
      <c r="H255" s="2"/>
    </row>
    <row r="256" spans="1:8" ht="12.75" customHeight="1">
      <c r="A256" s="198"/>
      <c r="B256" s="198"/>
      <c r="C256" s="198"/>
      <c r="D256" s="198"/>
      <c r="E256" s="198"/>
      <c r="F256" s="2"/>
      <c r="G256" s="2"/>
      <c r="H256" s="2"/>
    </row>
    <row r="257" spans="1:8" ht="12.75" customHeight="1">
      <c r="A257" s="198"/>
      <c r="B257" s="198"/>
      <c r="C257" s="198"/>
      <c r="D257" s="198"/>
      <c r="E257" s="198"/>
      <c r="F257" s="2"/>
      <c r="G257" s="2"/>
      <c r="H257" s="2"/>
    </row>
    <row r="258" spans="1:8" ht="12.75" customHeight="1">
      <c r="A258" s="198"/>
      <c r="B258" s="198"/>
      <c r="C258" s="198"/>
      <c r="D258" s="198"/>
      <c r="E258" s="198"/>
      <c r="F258" s="2"/>
      <c r="G258" s="2"/>
      <c r="H258" s="2"/>
    </row>
    <row r="259" spans="1:8" ht="12.75" customHeight="1">
      <c r="A259" s="198"/>
      <c r="B259" s="198"/>
      <c r="C259" s="198"/>
      <c r="D259" s="198"/>
      <c r="E259" s="198"/>
      <c r="F259" s="2"/>
      <c r="G259" s="2"/>
      <c r="H259" s="2"/>
    </row>
    <row r="260" spans="1:8" ht="12.75" customHeight="1">
      <c r="A260" s="198"/>
      <c r="B260" s="198"/>
      <c r="C260" s="198"/>
      <c r="D260" s="198"/>
      <c r="E260" s="198"/>
      <c r="F260" s="2"/>
      <c r="G260" s="2"/>
      <c r="H260" s="2"/>
    </row>
    <row r="261" spans="1:8" ht="12.75" customHeight="1">
      <c r="A261" s="198"/>
      <c r="B261" s="198"/>
      <c r="C261" s="198"/>
      <c r="D261" s="198"/>
      <c r="E261" s="198"/>
      <c r="F261" s="2"/>
      <c r="G261" s="2"/>
      <c r="H261" s="2"/>
    </row>
    <row r="262" spans="1:8" ht="12.75" customHeight="1">
      <c r="A262" s="198"/>
      <c r="B262" s="198"/>
      <c r="C262" s="198"/>
      <c r="D262" s="198"/>
      <c r="E262" s="198"/>
      <c r="F262" s="2"/>
      <c r="G262" s="2"/>
      <c r="H262" s="2"/>
    </row>
    <row r="263" spans="1:8" ht="12.75" customHeight="1">
      <c r="A263" s="198"/>
      <c r="B263" s="198"/>
      <c r="C263" s="198"/>
      <c r="D263" s="198"/>
      <c r="E263" s="198"/>
      <c r="F263" s="2"/>
      <c r="G263" s="2"/>
      <c r="H263" s="2"/>
    </row>
    <row r="264" spans="1:8" ht="12.75" customHeight="1">
      <c r="A264" s="198"/>
      <c r="B264" s="198"/>
      <c r="C264" s="198"/>
      <c r="D264" s="198"/>
      <c r="E264" s="198"/>
      <c r="F264" s="2"/>
      <c r="G264" s="2"/>
      <c r="H264" s="2"/>
    </row>
    <row r="265" spans="1:8" ht="12.75" customHeight="1">
      <c r="A265" s="198"/>
      <c r="B265" s="198"/>
      <c r="C265" s="198"/>
      <c r="D265" s="198"/>
      <c r="E265" s="198"/>
      <c r="F265" s="2"/>
      <c r="G265" s="2"/>
      <c r="H265" s="2"/>
    </row>
    <row r="266" spans="1:8" ht="12.75" customHeight="1">
      <c r="A266" s="198"/>
      <c r="B266" s="198"/>
      <c r="C266" s="198"/>
      <c r="D266" s="198"/>
      <c r="E266" s="198"/>
      <c r="F266" s="2"/>
      <c r="G266" s="2"/>
      <c r="H266" s="2"/>
    </row>
    <row r="267" spans="1:8" ht="12.75" customHeight="1">
      <c r="A267" s="198"/>
      <c r="B267" s="198"/>
      <c r="C267" s="198"/>
      <c r="D267" s="198"/>
      <c r="E267" s="198"/>
      <c r="F267" s="2"/>
      <c r="G267" s="2"/>
      <c r="H267" s="2"/>
    </row>
    <row r="268" spans="1:8" ht="12.75" customHeight="1">
      <c r="A268" s="198"/>
      <c r="B268" s="198"/>
      <c r="C268" s="198"/>
      <c r="D268" s="198"/>
      <c r="E268" s="198"/>
      <c r="F268" s="2"/>
      <c r="G268" s="2"/>
      <c r="H268" s="2"/>
    </row>
    <row r="269" spans="1:8" ht="12.75" customHeight="1">
      <c r="A269" s="198"/>
      <c r="B269" s="198"/>
      <c r="C269" s="198"/>
      <c r="D269" s="198"/>
      <c r="E269" s="198"/>
      <c r="F269" s="2"/>
      <c r="G269" s="2"/>
      <c r="H269" s="2"/>
    </row>
    <row r="270" spans="1:8" ht="12.75" customHeight="1">
      <c r="A270" s="198"/>
      <c r="B270" s="198"/>
      <c r="C270" s="198"/>
      <c r="D270" s="198"/>
      <c r="E270" s="198"/>
      <c r="F270" s="2"/>
      <c r="G270" s="2"/>
      <c r="H270" s="2"/>
    </row>
    <row r="271" spans="1:8" ht="12.75" customHeight="1">
      <c r="A271" s="198"/>
      <c r="B271" s="198"/>
      <c r="C271" s="198"/>
      <c r="D271" s="198"/>
      <c r="E271" s="198"/>
      <c r="F271" s="2"/>
      <c r="G271" s="2"/>
      <c r="H271" s="2"/>
    </row>
    <row r="272" spans="1:8" ht="12.75" customHeight="1">
      <c r="A272" s="198"/>
      <c r="B272" s="198"/>
      <c r="C272" s="198"/>
      <c r="D272" s="198"/>
      <c r="E272" s="198"/>
      <c r="F272" s="2"/>
      <c r="G272" s="2"/>
      <c r="H272" s="2"/>
    </row>
    <row r="273" spans="1:8" ht="12.75" customHeight="1">
      <c r="A273" s="198"/>
      <c r="B273" s="198"/>
      <c r="C273" s="198"/>
      <c r="D273" s="198"/>
      <c r="E273" s="198"/>
      <c r="F273" s="2"/>
      <c r="G273" s="2"/>
      <c r="H273" s="2"/>
    </row>
    <row r="274" spans="1:8" ht="12.75" customHeight="1">
      <c r="A274" s="198"/>
      <c r="B274" s="198"/>
      <c r="C274" s="198"/>
      <c r="D274" s="198"/>
      <c r="E274" s="198"/>
      <c r="F274" s="2"/>
      <c r="G274" s="2"/>
      <c r="H274" s="2"/>
    </row>
    <row r="275" spans="1:8" ht="12.75" customHeight="1">
      <c r="A275" s="198"/>
      <c r="B275" s="198"/>
      <c r="C275" s="198"/>
      <c r="D275" s="198"/>
      <c r="E275" s="198"/>
      <c r="F275" s="2"/>
      <c r="G275" s="2"/>
      <c r="H275" s="2"/>
    </row>
    <row r="276" spans="1:8" ht="12.75" customHeight="1">
      <c r="A276" s="198"/>
      <c r="B276" s="198"/>
      <c r="C276" s="198"/>
      <c r="D276" s="198"/>
      <c r="E276" s="198"/>
      <c r="F276" s="2"/>
      <c r="G276" s="2"/>
      <c r="H276" s="2"/>
    </row>
    <row r="277" spans="1:8" ht="12.75" customHeight="1">
      <c r="A277" s="198"/>
      <c r="B277" s="198"/>
      <c r="C277" s="198"/>
      <c r="D277" s="198"/>
      <c r="E277" s="198"/>
      <c r="F277" s="2"/>
      <c r="G277" s="2"/>
      <c r="H277" s="2"/>
    </row>
    <row r="278" spans="1:8" ht="12.75" customHeight="1">
      <c r="A278" s="198"/>
      <c r="B278" s="198"/>
      <c r="C278" s="198"/>
      <c r="D278" s="198"/>
      <c r="E278" s="198"/>
      <c r="F278" s="2"/>
      <c r="G278" s="2"/>
      <c r="H278" s="2"/>
    </row>
    <row r="279" spans="1:8" ht="12.75" customHeight="1">
      <c r="A279" s="198"/>
      <c r="B279" s="198"/>
      <c r="C279" s="198"/>
      <c r="D279" s="198"/>
      <c r="E279" s="198"/>
      <c r="F279" s="2"/>
      <c r="G279" s="2"/>
      <c r="H279" s="2"/>
    </row>
    <row r="280" spans="1:8" ht="12.75" customHeight="1">
      <c r="A280" s="198"/>
      <c r="B280" s="198"/>
      <c r="C280" s="198"/>
      <c r="D280" s="198"/>
      <c r="E280" s="198"/>
      <c r="F280" s="2"/>
      <c r="G280" s="2"/>
      <c r="H280" s="2"/>
    </row>
    <row r="281" spans="1:8" ht="12.75" customHeight="1">
      <c r="A281" s="198"/>
      <c r="B281" s="198"/>
      <c r="C281" s="198"/>
      <c r="D281" s="198"/>
      <c r="E281" s="198"/>
      <c r="F281" s="2"/>
      <c r="G281" s="2"/>
      <c r="H281" s="2"/>
    </row>
    <row r="282" spans="1:8" ht="12.75" customHeight="1">
      <c r="A282" s="198"/>
      <c r="B282" s="198"/>
      <c r="C282" s="198"/>
      <c r="D282" s="198"/>
      <c r="E282" s="198"/>
      <c r="F282" s="2"/>
      <c r="G282" s="2"/>
      <c r="H282" s="2"/>
    </row>
    <row r="283" spans="1:8" ht="12.75" customHeight="1">
      <c r="A283" s="198"/>
      <c r="B283" s="198"/>
      <c r="C283" s="198"/>
      <c r="D283" s="198"/>
      <c r="E283" s="198"/>
      <c r="F283" s="2"/>
      <c r="G283" s="2"/>
      <c r="H283" s="2"/>
    </row>
    <row r="284" spans="1:8" ht="12.75" customHeight="1">
      <c r="A284" s="198"/>
      <c r="B284" s="198"/>
      <c r="C284" s="198"/>
      <c r="D284" s="198"/>
      <c r="E284" s="198"/>
      <c r="F284" s="2"/>
      <c r="G284" s="2"/>
      <c r="H284" s="2"/>
    </row>
    <row r="285" spans="1:8" ht="12.75" customHeight="1">
      <c r="A285" s="198"/>
      <c r="B285" s="198"/>
      <c r="C285" s="198"/>
      <c r="D285" s="198"/>
      <c r="E285" s="198"/>
      <c r="F285" s="2"/>
      <c r="G285" s="2"/>
      <c r="H285" s="2"/>
    </row>
    <row r="286" spans="1:8" ht="12.75" customHeight="1">
      <c r="A286" s="198"/>
      <c r="B286" s="198"/>
      <c r="C286" s="198"/>
      <c r="D286" s="198"/>
      <c r="E286" s="198"/>
      <c r="F286" s="2"/>
      <c r="G286" s="2"/>
      <c r="H286" s="2"/>
    </row>
    <row r="287" spans="1:8" ht="12.75" customHeight="1">
      <c r="A287" s="198"/>
      <c r="B287" s="198"/>
      <c r="C287" s="198"/>
      <c r="D287" s="198"/>
      <c r="E287" s="198"/>
      <c r="F287" s="2"/>
      <c r="G287" s="2"/>
      <c r="H287" s="2"/>
    </row>
    <row r="288" spans="1:8" ht="12.75" customHeight="1">
      <c r="A288" s="198"/>
      <c r="B288" s="198"/>
      <c r="C288" s="198"/>
      <c r="D288" s="198"/>
      <c r="E288" s="198"/>
      <c r="F288" s="2"/>
      <c r="G288" s="2"/>
      <c r="H288" s="2"/>
    </row>
    <row r="289" spans="1:8" ht="12.75" customHeight="1">
      <c r="A289" s="198"/>
      <c r="B289" s="198"/>
      <c r="C289" s="198"/>
      <c r="D289" s="198"/>
      <c r="E289" s="198"/>
      <c r="F289" s="2"/>
      <c r="G289" s="2"/>
      <c r="H289" s="2"/>
    </row>
    <row r="290" spans="1:8" ht="12.75" customHeight="1">
      <c r="A290" s="198"/>
      <c r="B290" s="198"/>
      <c r="C290" s="198"/>
      <c r="D290" s="198"/>
      <c r="E290" s="198"/>
      <c r="F290" s="2"/>
      <c r="G290" s="2"/>
      <c r="H290" s="2"/>
    </row>
    <row r="291" spans="1:8" ht="12.75" customHeight="1">
      <c r="A291" s="198"/>
      <c r="B291" s="198"/>
      <c r="C291" s="198"/>
      <c r="D291" s="198"/>
      <c r="E291" s="198"/>
      <c r="F291" s="2"/>
      <c r="G291" s="2"/>
      <c r="H291" s="2"/>
    </row>
    <row r="292" spans="1:8" ht="12.75" customHeight="1">
      <c r="A292" s="198"/>
      <c r="B292" s="198"/>
      <c r="C292" s="198"/>
      <c r="D292" s="198"/>
      <c r="E292" s="198"/>
      <c r="F292" s="2"/>
      <c r="G292" s="2"/>
      <c r="H292" s="2"/>
    </row>
    <row r="293" spans="1:8" ht="12.75" customHeight="1">
      <c r="A293" s="198"/>
      <c r="B293" s="198"/>
      <c r="C293" s="198"/>
      <c r="D293" s="198"/>
      <c r="E293" s="198"/>
      <c r="F293" s="2"/>
      <c r="G293" s="2"/>
      <c r="H293" s="2"/>
    </row>
    <row r="294" spans="1:8" ht="12.75" customHeight="1">
      <c r="A294" s="198"/>
      <c r="B294" s="198"/>
      <c r="C294" s="198"/>
      <c r="D294" s="198"/>
      <c r="E294" s="198"/>
      <c r="F294" s="2"/>
      <c r="G294" s="2"/>
      <c r="H294" s="2"/>
    </row>
    <row r="295" spans="1:8" ht="12.75" customHeight="1">
      <c r="A295" s="198"/>
      <c r="B295" s="198"/>
      <c r="C295" s="198"/>
      <c r="D295" s="198"/>
      <c r="E295" s="198"/>
      <c r="F295" s="2"/>
      <c r="G295" s="2"/>
      <c r="H295" s="2"/>
    </row>
    <row r="296" spans="1:8" ht="12.75" customHeight="1">
      <c r="A296" s="198"/>
      <c r="B296" s="198"/>
      <c r="C296" s="198"/>
      <c r="D296" s="198"/>
      <c r="E296" s="198"/>
      <c r="F296" s="2"/>
      <c r="G296" s="2"/>
      <c r="H296" s="2"/>
    </row>
    <row r="297" spans="1:8" ht="12.75" customHeight="1">
      <c r="A297" s="198"/>
      <c r="B297" s="198"/>
      <c r="C297" s="198"/>
      <c r="D297" s="198"/>
      <c r="E297" s="198"/>
      <c r="F297" s="2"/>
      <c r="G297" s="2"/>
      <c r="H297" s="2"/>
    </row>
    <row r="298" spans="1:8" ht="12.75" customHeight="1">
      <c r="A298" s="198"/>
      <c r="B298" s="198"/>
      <c r="C298" s="198"/>
      <c r="D298" s="198"/>
      <c r="E298" s="198"/>
      <c r="F298" s="2"/>
      <c r="G298" s="2"/>
      <c r="H298" s="2"/>
    </row>
    <row r="299" spans="1:8" ht="12.75" customHeight="1">
      <c r="A299" s="198"/>
      <c r="B299" s="198"/>
      <c r="C299" s="198"/>
      <c r="D299" s="198"/>
      <c r="E299" s="198"/>
      <c r="F299" s="2"/>
      <c r="G299" s="2"/>
      <c r="H299" s="2"/>
    </row>
    <row r="300" spans="1:8" ht="12.75" customHeight="1">
      <c r="A300" s="198"/>
      <c r="B300" s="198"/>
      <c r="C300" s="198"/>
      <c r="D300" s="198"/>
      <c r="E300" s="198"/>
      <c r="F300" s="2"/>
      <c r="G300" s="2"/>
      <c r="H300" s="2"/>
    </row>
    <row r="301" spans="1:8" ht="12.75" customHeight="1">
      <c r="A301" s="198"/>
      <c r="B301" s="198"/>
      <c r="C301" s="198"/>
      <c r="D301" s="198"/>
      <c r="E301" s="198"/>
      <c r="F301" s="2"/>
      <c r="G301" s="2"/>
      <c r="H301" s="2"/>
    </row>
    <row r="302" spans="1:8" ht="12.75" customHeight="1">
      <c r="A302" s="198"/>
      <c r="B302" s="198"/>
      <c r="C302" s="198"/>
      <c r="D302" s="198"/>
      <c r="E302" s="198"/>
      <c r="F302" s="2"/>
      <c r="G302" s="2"/>
      <c r="H302" s="2"/>
    </row>
    <row r="303" spans="1:8" ht="12.75" customHeight="1">
      <c r="A303" s="198"/>
      <c r="B303" s="198"/>
      <c r="C303" s="198"/>
      <c r="D303" s="198"/>
      <c r="E303" s="198"/>
      <c r="F303" s="2"/>
      <c r="G303" s="2"/>
      <c r="H303" s="2"/>
    </row>
    <row r="304" spans="1:8" ht="12.75" customHeight="1">
      <c r="A304" s="198"/>
      <c r="B304" s="198"/>
      <c r="C304" s="198"/>
      <c r="D304" s="198"/>
      <c r="E304" s="198"/>
      <c r="F304" s="2"/>
      <c r="G304" s="2"/>
      <c r="H304" s="2"/>
    </row>
    <row r="305" spans="1:8" ht="12.75" customHeight="1">
      <c r="A305" s="198"/>
      <c r="B305" s="198"/>
      <c r="C305" s="198"/>
      <c r="D305" s="198"/>
      <c r="E305" s="198"/>
      <c r="F305" s="2"/>
      <c r="G305" s="2"/>
      <c r="H305" s="2"/>
    </row>
    <row r="306" spans="1:8" ht="12.75" customHeight="1">
      <c r="A306" s="198"/>
      <c r="B306" s="198"/>
      <c r="C306" s="198"/>
      <c r="D306" s="198"/>
      <c r="E306" s="198"/>
      <c r="F306" s="2"/>
      <c r="G306" s="2"/>
      <c r="H306" s="2"/>
    </row>
    <row r="307" spans="1:8" ht="12.75" customHeight="1">
      <c r="A307" s="198"/>
      <c r="B307" s="198"/>
      <c r="C307" s="198"/>
      <c r="D307" s="198"/>
      <c r="E307" s="198"/>
      <c r="F307" s="2"/>
      <c r="G307" s="2"/>
      <c r="H307" s="2"/>
    </row>
    <row r="308" spans="1:8" ht="12.75" customHeight="1">
      <c r="A308" s="198"/>
      <c r="B308" s="198"/>
      <c r="C308" s="198"/>
      <c r="D308" s="198"/>
      <c r="E308" s="198"/>
      <c r="F308" s="2"/>
      <c r="G308" s="2"/>
      <c r="H308" s="2"/>
    </row>
    <row r="309" spans="1:8" ht="12.75" customHeight="1">
      <c r="A309" s="198"/>
      <c r="B309" s="198"/>
      <c r="C309" s="198"/>
      <c r="D309" s="198"/>
      <c r="E309" s="198"/>
      <c r="F309" s="2"/>
      <c r="G309" s="2"/>
      <c r="H309" s="2"/>
    </row>
    <row r="310" spans="1:8" ht="12.75" customHeight="1">
      <c r="A310" s="198"/>
      <c r="B310" s="198"/>
      <c r="C310" s="198"/>
      <c r="D310" s="198"/>
      <c r="E310" s="198"/>
      <c r="F310" s="2"/>
      <c r="G310" s="2"/>
      <c r="H310" s="2"/>
    </row>
    <row r="311" spans="1:8" ht="12.75" customHeight="1">
      <c r="A311" s="198"/>
      <c r="B311" s="198"/>
      <c r="C311" s="198"/>
      <c r="D311" s="198"/>
      <c r="E311" s="198"/>
      <c r="F311" s="2"/>
      <c r="G311" s="2"/>
      <c r="H311" s="2"/>
    </row>
    <row r="312" spans="1:8" ht="12.75" customHeight="1">
      <c r="A312" s="198"/>
      <c r="B312" s="198"/>
      <c r="C312" s="198"/>
      <c r="D312" s="198"/>
      <c r="E312" s="198"/>
      <c r="F312" s="2"/>
      <c r="G312" s="2"/>
      <c r="H312" s="2"/>
    </row>
    <row r="313" spans="1:8" ht="12.75" customHeight="1">
      <c r="A313" s="198"/>
      <c r="B313" s="198"/>
      <c r="C313" s="198"/>
      <c r="D313" s="198"/>
      <c r="E313" s="198"/>
      <c r="F313" s="2"/>
      <c r="G313" s="2"/>
      <c r="H313" s="2"/>
    </row>
    <row r="314" spans="1:8" ht="12.75" customHeight="1">
      <c r="A314" s="198"/>
      <c r="B314" s="198"/>
      <c r="C314" s="198"/>
      <c r="D314" s="198"/>
      <c r="E314" s="198"/>
      <c r="F314" s="2"/>
      <c r="G314" s="2"/>
      <c r="H314" s="2"/>
    </row>
    <row r="315" spans="1:8" ht="12.75" customHeight="1">
      <c r="A315" s="198"/>
      <c r="B315" s="198"/>
      <c r="C315" s="198"/>
      <c r="D315" s="198"/>
      <c r="E315" s="198"/>
      <c r="F315" s="2"/>
      <c r="G315" s="2"/>
      <c r="H315" s="2"/>
    </row>
    <row r="316" spans="1:8" ht="12.75" customHeight="1">
      <c r="A316" s="198"/>
      <c r="B316" s="198"/>
      <c r="C316" s="198"/>
      <c r="D316" s="198"/>
      <c r="E316" s="198"/>
      <c r="F316" s="2"/>
      <c r="G316" s="2"/>
      <c r="H316" s="2"/>
    </row>
    <row r="317" spans="1:8" ht="12.75" customHeight="1">
      <c r="A317" s="198"/>
      <c r="B317" s="198"/>
      <c r="C317" s="198"/>
      <c r="D317" s="198"/>
      <c r="E317" s="198"/>
      <c r="F317" s="2"/>
      <c r="G317" s="2"/>
      <c r="H317" s="2"/>
    </row>
    <row r="318" spans="1:8" ht="12.75" customHeight="1">
      <c r="A318" s="198"/>
      <c r="B318" s="198"/>
      <c r="C318" s="198"/>
      <c r="D318" s="198"/>
      <c r="E318" s="198"/>
      <c r="F318" s="2"/>
      <c r="G318" s="2"/>
      <c r="H318" s="2"/>
    </row>
    <row r="319" spans="1:8" ht="12.75" customHeight="1">
      <c r="A319" s="198"/>
      <c r="B319" s="198"/>
      <c r="C319" s="198"/>
      <c r="D319" s="198"/>
      <c r="E319" s="198"/>
      <c r="F319" s="2"/>
      <c r="G319" s="2"/>
      <c r="H319" s="2"/>
    </row>
    <row r="320" spans="1:8" ht="12.75" customHeight="1">
      <c r="A320" s="198"/>
      <c r="B320" s="198"/>
      <c r="C320" s="198"/>
      <c r="D320" s="198"/>
      <c r="E320" s="198"/>
      <c r="F320" s="2"/>
      <c r="G320" s="2"/>
      <c r="H320" s="2"/>
    </row>
    <row r="321" spans="1:8" ht="12.75" customHeight="1">
      <c r="A321" s="198"/>
      <c r="B321" s="198"/>
      <c r="C321" s="198"/>
      <c r="D321" s="198"/>
      <c r="E321" s="198"/>
      <c r="F321" s="2"/>
      <c r="G321" s="2"/>
      <c r="H321" s="2"/>
    </row>
    <row r="322" spans="1:8" ht="12.75" customHeight="1">
      <c r="A322" s="198"/>
      <c r="B322" s="198"/>
      <c r="C322" s="198"/>
      <c r="D322" s="198"/>
      <c r="E322" s="198"/>
      <c r="F322" s="2"/>
      <c r="G322" s="2"/>
      <c r="H322" s="2"/>
    </row>
    <row r="323" spans="1:8" ht="12.75" customHeight="1">
      <c r="A323" s="198"/>
      <c r="B323" s="198"/>
      <c r="C323" s="198"/>
      <c r="D323" s="198"/>
      <c r="E323" s="198"/>
      <c r="F323" s="2"/>
      <c r="G323" s="2"/>
      <c r="H323" s="2"/>
    </row>
    <row r="324" spans="1:8" ht="12.75" customHeight="1">
      <c r="A324" s="198"/>
      <c r="B324" s="198"/>
      <c r="C324" s="198"/>
      <c r="D324" s="198"/>
      <c r="E324" s="198"/>
      <c r="F324" s="2"/>
      <c r="G324" s="2"/>
      <c r="H324" s="2"/>
    </row>
    <row r="325" spans="1:8" ht="12.75" customHeight="1">
      <c r="A325" s="198"/>
      <c r="B325" s="198"/>
      <c r="C325" s="198"/>
      <c r="D325" s="198"/>
      <c r="E325" s="198"/>
      <c r="F325" s="2"/>
      <c r="G325" s="2"/>
      <c r="H325" s="2"/>
    </row>
    <row r="326" spans="1:8" ht="12.75" customHeight="1">
      <c r="A326" s="198"/>
      <c r="B326" s="198"/>
      <c r="C326" s="198"/>
      <c r="D326" s="198"/>
      <c r="E326" s="198"/>
      <c r="F326" s="2"/>
      <c r="G326" s="2"/>
      <c r="H326" s="2"/>
    </row>
    <row r="327" spans="1:8" ht="12.75" customHeight="1">
      <c r="A327" s="198"/>
      <c r="B327" s="198"/>
      <c r="C327" s="198"/>
      <c r="D327" s="198"/>
      <c r="E327" s="198"/>
      <c r="F327" s="2"/>
      <c r="G327" s="2"/>
      <c r="H327" s="2"/>
    </row>
    <row r="328" spans="1:8" ht="12.75" customHeight="1">
      <c r="A328" s="198"/>
      <c r="B328" s="198"/>
      <c r="C328" s="198"/>
      <c r="D328" s="198"/>
      <c r="E328" s="198"/>
      <c r="F328" s="2"/>
      <c r="G328" s="2"/>
      <c r="H328" s="2"/>
    </row>
    <row r="329" spans="1:8" ht="12.75" customHeight="1">
      <c r="A329" s="198"/>
      <c r="B329" s="198"/>
      <c r="C329" s="198"/>
      <c r="D329" s="198"/>
      <c r="E329" s="198"/>
      <c r="F329" s="2"/>
      <c r="G329" s="2"/>
      <c r="H329" s="2"/>
    </row>
    <row r="330" spans="1:8" ht="12.75" customHeight="1">
      <c r="A330" s="198"/>
      <c r="B330" s="198"/>
      <c r="C330" s="198"/>
      <c r="D330" s="198"/>
      <c r="E330" s="198"/>
      <c r="F330" s="2"/>
      <c r="G330" s="2"/>
      <c r="H330" s="2"/>
    </row>
    <row r="331" spans="1:8" ht="12.75" customHeight="1">
      <c r="A331" s="198"/>
      <c r="B331" s="198"/>
      <c r="C331" s="198"/>
      <c r="D331" s="198"/>
      <c r="E331" s="198"/>
      <c r="F331" s="2"/>
      <c r="G331" s="2"/>
      <c r="H331" s="2"/>
    </row>
    <row r="332" spans="1:8" ht="12.75" customHeight="1">
      <c r="A332" s="198"/>
      <c r="B332" s="198"/>
      <c r="C332" s="198"/>
      <c r="D332" s="198"/>
      <c r="E332" s="198"/>
      <c r="F332" s="2"/>
      <c r="G332" s="2"/>
      <c r="H332" s="2"/>
    </row>
    <row r="333" spans="1:8" ht="12.75" customHeight="1">
      <c r="A333" s="198"/>
      <c r="B333" s="198"/>
      <c r="C333" s="198"/>
      <c r="D333" s="198"/>
      <c r="E333" s="198"/>
      <c r="F333" s="2"/>
      <c r="G333" s="2"/>
      <c r="H333" s="2"/>
    </row>
    <row r="334" spans="1:8" ht="12.75" customHeight="1">
      <c r="A334" s="198"/>
      <c r="B334" s="198"/>
      <c r="C334" s="198"/>
      <c r="D334" s="198"/>
      <c r="E334" s="198"/>
      <c r="F334" s="2"/>
      <c r="G334" s="2"/>
      <c r="H334" s="2"/>
    </row>
    <row r="335" spans="1:8" ht="12.75" customHeight="1">
      <c r="A335" s="198"/>
      <c r="B335" s="198"/>
      <c r="C335" s="198"/>
      <c r="D335" s="198"/>
      <c r="E335" s="198"/>
      <c r="F335" s="2"/>
      <c r="G335" s="2"/>
      <c r="H335" s="2"/>
    </row>
    <row r="336" spans="1:8" ht="12.75" customHeight="1">
      <c r="A336" s="198"/>
      <c r="B336" s="198"/>
      <c r="C336" s="198"/>
      <c r="D336" s="198"/>
      <c r="E336" s="198"/>
      <c r="F336" s="2"/>
      <c r="G336" s="2"/>
      <c r="H336" s="2"/>
    </row>
    <row r="337" spans="1:8" ht="12.75" customHeight="1">
      <c r="A337" s="198"/>
      <c r="B337" s="198"/>
      <c r="C337" s="198"/>
      <c r="D337" s="198"/>
      <c r="E337" s="198"/>
      <c r="F337" s="2"/>
      <c r="G337" s="2"/>
      <c r="H337" s="2"/>
    </row>
    <row r="338" spans="1:8" ht="12.75" customHeight="1">
      <c r="A338" s="198"/>
      <c r="B338" s="198"/>
      <c r="C338" s="198"/>
      <c r="D338" s="198"/>
      <c r="E338" s="198"/>
      <c r="F338" s="2"/>
      <c r="G338" s="2"/>
      <c r="H338" s="2"/>
    </row>
    <row r="339" spans="1:8" ht="12.75" customHeight="1">
      <c r="A339" s="198"/>
      <c r="B339" s="198"/>
      <c r="C339" s="198"/>
      <c r="D339" s="198"/>
      <c r="E339" s="198"/>
      <c r="F339" s="2"/>
      <c r="G339" s="2"/>
      <c r="H339" s="2"/>
    </row>
    <row r="340" spans="1:8" ht="12.75" customHeight="1">
      <c r="A340" s="198"/>
      <c r="B340" s="198"/>
      <c r="C340" s="198"/>
      <c r="D340" s="198"/>
      <c r="E340" s="198"/>
      <c r="F340" s="2"/>
      <c r="G340" s="2"/>
      <c r="H340" s="2"/>
    </row>
    <row r="341" spans="1:8" ht="12.75" customHeight="1">
      <c r="A341" s="198"/>
      <c r="B341" s="198"/>
      <c r="C341" s="198"/>
      <c r="D341" s="198"/>
      <c r="E341" s="198"/>
      <c r="F341" s="2"/>
      <c r="G341" s="2"/>
      <c r="H341" s="2"/>
    </row>
    <row r="342" spans="1:8" ht="12.75" customHeight="1">
      <c r="A342" s="198"/>
      <c r="B342" s="198"/>
      <c r="C342" s="198"/>
      <c r="D342" s="198"/>
      <c r="E342" s="198"/>
      <c r="F342" s="2"/>
      <c r="G342" s="2"/>
      <c r="H342" s="2"/>
    </row>
    <row r="343" spans="1:8" ht="12.75" customHeight="1">
      <c r="A343" s="198"/>
      <c r="B343" s="198"/>
      <c r="C343" s="198"/>
      <c r="D343" s="198"/>
      <c r="E343" s="198"/>
      <c r="F343" s="2"/>
      <c r="G343" s="2"/>
      <c r="H343" s="2"/>
    </row>
    <row r="344" spans="1:8" ht="12.75" customHeight="1">
      <c r="A344" s="198"/>
      <c r="B344" s="198"/>
      <c r="C344" s="198"/>
      <c r="D344" s="198"/>
      <c r="E344" s="198"/>
      <c r="F344" s="2"/>
      <c r="G344" s="2"/>
      <c r="H344" s="2"/>
    </row>
    <row r="345" spans="1:8" ht="12.75" customHeight="1">
      <c r="A345" s="198"/>
      <c r="B345" s="198"/>
      <c r="C345" s="198"/>
      <c r="D345" s="198"/>
      <c r="E345" s="198"/>
      <c r="F345" s="2"/>
      <c r="G345" s="2"/>
      <c r="H345" s="2"/>
    </row>
    <row r="346" spans="1:8" ht="12.75" customHeight="1">
      <c r="A346" s="198"/>
      <c r="B346" s="198"/>
      <c r="C346" s="198"/>
      <c r="D346" s="198"/>
      <c r="E346" s="198"/>
      <c r="F346" s="2"/>
      <c r="G346" s="2"/>
      <c r="H346" s="2"/>
    </row>
    <row r="347" spans="1:8" ht="12.75" customHeight="1">
      <c r="A347" s="198"/>
      <c r="B347" s="198"/>
      <c r="C347" s="198"/>
      <c r="D347" s="198"/>
      <c r="E347" s="198"/>
      <c r="F347" s="2"/>
      <c r="G347" s="2"/>
      <c r="H347" s="2"/>
    </row>
    <row r="348" spans="1:8" ht="12.75" customHeight="1">
      <c r="A348" s="198"/>
      <c r="B348" s="198"/>
      <c r="C348" s="198"/>
      <c r="D348" s="198"/>
      <c r="E348" s="198"/>
      <c r="F348" s="2"/>
      <c r="G348" s="2"/>
      <c r="H348" s="2"/>
    </row>
    <row r="349" spans="1:8" ht="12.75" customHeight="1">
      <c r="A349" s="198"/>
      <c r="B349" s="198"/>
      <c r="C349" s="198"/>
      <c r="D349" s="198"/>
      <c r="E349" s="198"/>
      <c r="F349" s="2"/>
      <c r="G349" s="2"/>
      <c r="H349" s="2"/>
    </row>
    <row r="350" spans="1:8" ht="12.75" customHeight="1">
      <c r="A350" s="198"/>
      <c r="B350" s="198"/>
      <c r="C350" s="198"/>
      <c r="D350" s="198"/>
      <c r="E350" s="198"/>
      <c r="F350" s="2"/>
      <c r="G350" s="2"/>
      <c r="H350" s="2"/>
    </row>
    <row r="351" spans="1:8" ht="12.75" customHeight="1">
      <c r="A351" s="198"/>
      <c r="B351" s="198"/>
      <c r="C351" s="198"/>
      <c r="D351" s="198"/>
      <c r="E351" s="198"/>
      <c r="F351" s="2"/>
      <c r="G351" s="2"/>
      <c r="H351" s="2"/>
    </row>
    <row r="352" spans="1:8" ht="12.75" customHeight="1">
      <c r="A352" s="198"/>
      <c r="B352" s="198"/>
      <c r="C352" s="198"/>
      <c r="D352" s="198"/>
      <c r="E352" s="198"/>
      <c r="F352" s="2"/>
      <c r="G352" s="2"/>
      <c r="H352" s="2"/>
    </row>
    <row r="353" spans="1:8" ht="12.75" customHeight="1">
      <c r="A353" s="198"/>
      <c r="B353" s="198"/>
      <c r="C353" s="198"/>
      <c r="D353" s="198"/>
      <c r="E353" s="198"/>
      <c r="F353" s="2"/>
      <c r="G353" s="2"/>
      <c r="H353" s="2"/>
    </row>
    <row r="354" spans="1:8" ht="12.75" customHeight="1">
      <c r="A354" s="198"/>
      <c r="B354" s="198"/>
      <c r="C354" s="198"/>
      <c r="D354" s="198"/>
      <c r="E354" s="198"/>
      <c r="F354" s="2"/>
      <c r="G354" s="2"/>
      <c r="H354" s="2"/>
    </row>
    <row r="355" spans="1:8" ht="12.75" customHeight="1">
      <c r="A355" s="198"/>
      <c r="B355" s="198"/>
      <c r="C355" s="198"/>
      <c r="D355" s="198"/>
      <c r="E355" s="198"/>
      <c r="F355" s="2"/>
      <c r="G355" s="2"/>
      <c r="H355" s="2"/>
    </row>
    <row r="356" spans="1:8" ht="12.75" customHeight="1">
      <c r="A356" s="198"/>
      <c r="B356" s="198"/>
      <c r="C356" s="198"/>
      <c r="D356" s="198"/>
      <c r="E356" s="198"/>
      <c r="F356" s="2"/>
      <c r="G356" s="2"/>
      <c r="H356" s="2"/>
    </row>
    <row r="357" spans="1:8" ht="12.75" customHeight="1">
      <c r="A357" s="198"/>
      <c r="B357" s="198"/>
      <c r="C357" s="198"/>
      <c r="D357" s="198"/>
      <c r="E357" s="198"/>
      <c r="F357" s="2"/>
      <c r="G357" s="2"/>
      <c r="H357" s="2"/>
    </row>
    <row r="358" spans="1:8" ht="12.75" customHeight="1">
      <c r="A358" s="198"/>
      <c r="B358" s="198"/>
      <c r="C358" s="198"/>
      <c r="D358" s="198"/>
      <c r="E358" s="198"/>
      <c r="F358" s="2"/>
      <c r="G358" s="2"/>
      <c r="H358" s="2"/>
    </row>
    <row r="359" spans="1:8" ht="12.75" customHeight="1">
      <c r="A359" s="198"/>
      <c r="B359" s="198"/>
      <c r="C359" s="198"/>
      <c r="D359" s="198"/>
      <c r="E359" s="198"/>
      <c r="F359" s="2"/>
      <c r="G359" s="2"/>
      <c r="H359" s="2"/>
    </row>
    <row r="360" spans="1:8" ht="12.75" customHeight="1">
      <c r="A360" s="198"/>
      <c r="B360" s="198"/>
      <c r="C360" s="198"/>
      <c r="D360" s="198"/>
      <c r="E360" s="198"/>
      <c r="F360" s="2"/>
      <c r="G360" s="2"/>
      <c r="H360" s="2"/>
    </row>
    <row r="361" spans="1:8" ht="12.75" customHeight="1">
      <c r="A361" s="198"/>
      <c r="B361" s="198"/>
      <c r="C361" s="198"/>
      <c r="D361" s="198"/>
      <c r="E361" s="198"/>
      <c r="F361" s="2"/>
      <c r="G361" s="2"/>
      <c r="H361" s="2"/>
    </row>
    <row r="362" spans="1:8" ht="12.75" customHeight="1">
      <c r="A362" s="198"/>
      <c r="B362" s="198"/>
      <c r="C362" s="198"/>
      <c r="D362" s="198"/>
      <c r="E362" s="198"/>
      <c r="F362" s="2"/>
      <c r="G362" s="2"/>
      <c r="H362" s="2"/>
    </row>
    <row r="363" spans="1:8" ht="12.75" customHeight="1">
      <c r="A363" s="198"/>
      <c r="B363" s="198"/>
      <c r="C363" s="198"/>
      <c r="D363" s="198"/>
      <c r="E363" s="198"/>
      <c r="F363" s="2"/>
      <c r="G363" s="2"/>
      <c r="H363" s="2"/>
    </row>
    <row r="364" spans="1:8" ht="12.75" customHeight="1">
      <c r="A364" s="198"/>
      <c r="B364" s="198"/>
      <c r="C364" s="198"/>
      <c r="D364" s="198"/>
      <c r="E364" s="198"/>
      <c r="F364" s="2"/>
      <c r="G364" s="2"/>
      <c r="H364" s="2"/>
    </row>
    <row r="365" spans="1:8" ht="12.75" customHeight="1">
      <c r="A365" s="198"/>
      <c r="B365" s="198"/>
      <c r="C365" s="198"/>
      <c r="D365" s="198"/>
      <c r="E365" s="198"/>
      <c r="F365" s="2"/>
      <c r="G365" s="2"/>
      <c r="H365" s="2"/>
    </row>
    <row r="366" spans="1:8" ht="12.75" customHeight="1">
      <c r="A366" s="198"/>
      <c r="B366" s="198"/>
      <c r="C366" s="198"/>
      <c r="D366" s="198"/>
      <c r="E366" s="198"/>
      <c r="F366" s="2"/>
      <c r="G366" s="2"/>
      <c r="H366" s="2"/>
    </row>
    <row r="367" spans="1:8" ht="12.75" customHeight="1">
      <c r="A367" s="198"/>
      <c r="B367" s="198"/>
      <c r="C367" s="198"/>
      <c r="D367" s="198"/>
      <c r="E367" s="198"/>
      <c r="F367" s="2"/>
      <c r="G367" s="2"/>
      <c r="H367" s="2"/>
    </row>
    <row r="368" spans="1:8" ht="12.75" customHeight="1">
      <c r="A368" s="198"/>
      <c r="B368" s="198"/>
      <c r="C368" s="198"/>
      <c r="D368" s="198"/>
      <c r="E368" s="198"/>
      <c r="F368" s="2"/>
      <c r="G368" s="2"/>
      <c r="H368" s="2"/>
    </row>
    <row r="369" spans="1:8" ht="12.75" customHeight="1">
      <c r="A369" s="198"/>
      <c r="B369" s="198"/>
      <c r="C369" s="198"/>
      <c r="D369" s="198"/>
      <c r="E369" s="198"/>
      <c r="F369" s="2"/>
      <c r="G369" s="2"/>
      <c r="H369" s="2"/>
    </row>
    <row r="370" spans="1:8" ht="12.75" customHeight="1">
      <c r="A370" s="198"/>
      <c r="B370" s="198"/>
      <c r="C370" s="198"/>
      <c r="D370" s="198"/>
      <c r="E370" s="198"/>
      <c r="F370" s="2"/>
      <c r="G370" s="2"/>
      <c r="H370" s="2"/>
    </row>
    <row r="371" spans="1:8" ht="12.75" customHeight="1">
      <c r="A371" s="198"/>
      <c r="B371" s="198"/>
      <c r="C371" s="198"/>
      <c r="D371" s="198"/>
      <c r="E371" s="198"/>
      <c r="F371" s="2"/>
      <c r="G371" s="2"/>
      <c r="H371" s="2"/>
    </row>
    <row r="372" spans="1:8" ht="12.75" customHeight="1">
      <c r="A372" s="198"/>
      <c r="B372" s="198"/>
      <c r="C372" s="198"/>
      <c r="D372" s="198"/>
      <c r="E372" s="198"/>
      <c r="F372" s="2"/>
      <c r="G372" s="2"/>
      <c r="H372" s="2"/>
    </row>
    <row r="373" spans="1:8" ht="12.75" customHeight="1">
      <c r="A373" s="198"/>
      <c r="B373" s="198"/>
      <c r="C373" s="198"/>
      <c r="D373" s="198"/>
      <c r="E373" s="198"/>
      <c r="F373" s="2"/>
      <c r="G373" s="2"/>
      <c r="H373" s="2"/>
    </row>
    <row r="374" spans="1:8" ht="12.75" customHeight="1">
      <c r="A374" s="198"/>
      <c r="B374" s="198"/>
      <c r="C374" s="198"/>
      <c r="D374" s="198"/>
      <c r="E374" s="198"/>
      <c r="F374" s="2"/>
      <c r="G374" s="2"/>
      <c r="H374" s="2"/>
    </row>
    <row r="375" spans="1:8" ht="12.75" customHeight="1">
      <c r="A375" s="198"/>
      <c r="B375" s="198"/>
      <c r="C375" s="198"/>
      <c r="D375" s="198"/>
      <c r="E375" s="198"/>
      <c r="F375" s="2"/>
      <c r="G375" s="2"/>
      <c r="H375" s="2"/>
    </row>
    <row r="376" spans="1:8" ht="12.75" customHeight="1">
      <c r="A376" s="198"/>
      <c r="B376" s="198"/>
      <c r="C376" s="198"/>
      <c r="D376" s="198"/>
      <c r="E376" s="198"/>
      <c r="F376" s="2"/>
      <c r="G376" s="2"/>
      <c r="H376" s="2"/>
    </row>
    <row r="377" spans="1:8" ht="12.75" customHeight="1">
      <c r="A377" s="198"/>
      <c r="B377" s="198"/>
      <c r="C377" s="198"/>
      <c r="D377" s="198"/>
      <c r="E377" s="198"/>
      <c r="F377" s="2"/>
      <c r="G377" s="2"/>
      <c r="H377" s="2"/>
    </row>
    <row r="378" spans="1:8" ht="12.75" customHeight="1">
      <c r="A378" s="198"/>
      <c r="B378" s="198"/>
      <c r="C378" s="198"/>
      <c r="D378" s="198"/>
      <c r="E378" s="198"/>
      <c r="F378" s="2"/>
      <c r="G378" s="2"/>
      <c r="H378" s="2"/>
    </row>
    <row r="379" spans="1:8" ht="12.75" customHeight="1">
      <c r="A379" s="198"/>
      <c r="B379" s="198"/>
      <c r="C379" s="198"/>
      <c r="D379" s="198"/>
      <c r="E379" s="198"/>
      <c r="F379" s="2"/>
      <c r="G379" s="2"/>
      <c r="H379" s="2"/>
    </row>
    <row r="380" spans="1:8" ht="12.75" customHeight="1">
      <c r="A380" s="198"/>
      <c r="B380" s="198"/>
      <c r="C380" s="198"/>
      <c r="D380" s="198"/>
      <c r="E380" s="198"/>
      <c r="F380" s="2"/>
      <c r="G380" s="2"/>
      <c r="H380" s="2"/>
    </row>
    <row r="381" spans="1:8" ht="12.75" customHeight="1">
      <c r="A381" s="198"/>
      <c r="B381" s="198"/>
      <c r="C381" s="198"/>
      <c r="D381" s="198"/>
      <c r="E381" s="198"/>
      <c r="F381" s="2"/>
      <c r="G381" s="2"/>
      <c r="H381" s="2"/>
    </row>
    <row r="382" spans="1:8" ht="12.75" customHeight="1">
      <c r="A382" s="198"/>
      <c r="B382" s="198"/>
      <c r="C382" s="198"/>
      <c r="D382" s="198"/>
      <c r="E382" s="198"/>
      <c r="F382" s="2"/>
      <c r="G382" s="2"/>
      <c r="H382" s="2"/>
    </row>
    <row r="383" spans="1:8" ht="12.75" customHeight="1">
      <c r="A383" s="198"/>
      <c r="B383" s="198"/>
      <c r="C383" s="198"/>
      <c r="D383" s="198"/>
      <c r="E383" s="198"/>
      <c r="F383" s="2"/>
      <c r="G383" s="2"/>
      <c r="H383" s="2"/>
    </row>
    <row r="384" spans="1:8" ht="12.75" customHeight="1">
      <c r="A384" s="198"/>
      <c r="B384" s="198"/>
      <c r="C384" s="198"/>
      <c r="D384" s="198"/>
      <c r="E384" s="198"/>
      <c r="F384" s="2"/>
      <c r="G384" s="2"/>
      <c r="H384" s="2"/>
    </row>
    <row r="385" spans="1:8" ht="12.75" customHeight="1">
      <c r="A385" s="198"/>
      <c r="B385" s="198"/>
      <c r="C385" s="198"/>
      <c r="D385" s="198"/>
      <c r="E385" s="198"/>
      <c r="F385" s="2"/>
      <c r="G385" s="2"/>
      <c r="H385" s="2"/>
    </row>
    <row r="386" spans="1:8" ht="12.75" customHeight="1">
      <c r="A386" s="198"/>
      <c r="B386" s="198"/>
      <c r="C386" s="198"/>
      <c r="D386" s="198"/>
      <c r="E386" s="198"/>
      <c r="F386" s="2"/>
      <c r="G386" s="2"/>
      <c r="H386" s="2"/>
    </row>
    <row r="387" spans="1:8" ht="12.75" customHeight="1">
      <c r="A387" s="198"/>
      <c r="B387" s="198"/>
      <c r="C387" s="198"/>
      <c r="D387" s="198"/>
      <c r="E387" s="198"/>
      <c r="F387" s="2"/>
      <c r="G387" s="2"/>
      <c r="H387" s="2"/>
    </row>
    <row r="388" spans="1:8" ht="12.75" customHeight="1">
      <c r="A388" s="198"/>
      <c r="B388" s="198"/>
      <c r="C388" s="198"/>
      <c r="D388" s="198"/>
      <c r="E388" s="198"/>
      <c r="F388" s="2"/>
      <c r="G388" s="2"/>
      <c r="H388" s="2"/>
    </row>
    <row r="389" spans="1:8" ht="12.75" customHeight="1">
      <c r="A389" s="198"/>
      <c r="B389" s="198"/>
      <c r="C389" s="198"/>
      <c r="D389" s="198"/>
      <c r="E389" s="198"/>
      <c r="F389" s="2"/>
      <c r="G389" s="2"/>
      <c r="H389" s="2"/>
    </row>
    <row r="390" spans="1:8" ht="12.75" customHeight="1">
      <c r="A390" s="198"/>
      <c r="B390" s="198"/>
      <c r="C390" s="198"/>
      <c r="D390" s="198"/>
      <c r="E390" s="198"/>
      <c r="F390" s="2"/>
      <c r="G390" s="2"/>
      <c r="H390" s="2"/>
    </row>
    <row r="391" spans="1:8" ht="12.75" customHeight="1">
      <c r="A391" s="198"/>
      <c r="B391" s="198"/>
      <c r="C391" s="198"/>
      <c r="D391" s="198"/>
      <c r="E391" s="198"/>
      <c r="F391" s="2"/>
      <c r="G391" s="2"/>
      <c r="H391" s="2"/>
    </row>
    <row r="392" spans="1:8" ht="12.75" customHeight="1">
      <c r="A392" s="198"/>
      <c r="B392" s="198"/>
      <c r="C392" s="198"/>
      <c r="D392" s="198"/>
      <c r="E392" s="198"/>
      <c r="F392" s="2"/>
      <c r="G392" s="2"/>
      <c r="H392" s="2"/>
    </row>
    <row r="393" spans="1:8" ht="12.75" customHeight="1">
      <c r="A393" s="198"/>
      <c r="B393" s="198"/>
      <c r="C393" s="198"/>
      <c r="D393" s="198"/>
      <c r="E393" s="198"/>
      <c r="F393" s="2"/>
      <c r="G393" s="2"/>
      <c r="H393" s="2"/>
    </row>
    <row r="394" spans="1:8" ht="12.75" customHeight="1">
      <c r="A394" s="198"/>
      <c r="B394" s="198"/>
      <c r="C394" s="198"/>
      <c r="D394" s="198"/>
      <c r="E394" s="198"/>
      <c r="F394" s="2"/>
      <c r="G394" s="2"/>
      <c r="H394" s="2"/>
    </row>
    <row r="395" spans="1:8" ht="12.75" customHeight="1">
      <c r="A395" s="198"/>
      <c r="B395" s="198"/>
      <c r="C395" s="198"/>
      <c r="D395" s="198"/>
      <c r="E395" s="198"/>
      <c r="F395" s="2"/>
      <c r="G395" s="2"/>
      <c r="H395" s="2"/>
    </row>
  </sheetData>
  <mergeCells count="307">
    <mergeCell ref="B74:B77"/>
    <mergeCell ref="A64:B64"/>
    <mergeCell ref="A40:B40"/>
    <mergeCell ref="A67:B67"/>
    <mergeCell ref="A23:B23"/>
    <mergeCell ref="A31:B31"/>
    <mergeCell ref="A28:B28"/>
    <mergeCell ref="A29:B29"/>
    <mergeCell ref="A24:B24"/>
    <mergeCell ref="A65:B65"/>
    <mergeCell ref="A32:B32"/>
    <mergeCell ref="A56:B56"/>
    <mergeCell ref="A34:B34"/>
    <mergeCell ref="A39:B39"/>
    <mergeCell ref="A57:B57"/>
    <mergeCell ref="A50:B50"/>
    <mergeCell ref="A59:B59"/>
    <mergeCell ref="A60:B60"/>
    <mergeCell ref="A160:C160"/>
    <mergeCell ref="A16:B16"/>
    <mergeCell ref="A17:B17"/>
    <mergeCell ref="A18:B18"/>
    <mergeCell ref="A30:B30"/>
    <mergeCell ref="A152:C152"/>
    <mergeCell ref="A137:C137"/>
    <mergeCell ref="A141:C141"/>
    <mergeCell ref="A55:B55"/>
    <mergeCell ref="A25:B25"/>
    <mergeCell ref="A26:B26"/>
    <mergeCell ref="A27:B27"/>
    <mergeCell ref="A135:C135"/>
    <mergeCell ref="A63:B63"/>
    <mergeCell ref="A58:B58"/>
    <mergeCell ref="A62:B62"/>
    <mergeCell ref="A66:B66"/>
    <mergeCell ref="A61:B61"/>
    <mergeCell ref="A38:B38"/>
    <mergeCell ref="A142:C142"/>
    <mergeCell ref="A20:B20"/>
    <mergeCell ref="A21:B21"/>
    <mergeCell ref="A22:B22"/>
    <mergeCell ref="A138:C138"/>
    <mergeCell ref="A168:C168"/>
    <mergeCell ref="A192:E192"/>
    <mergeCell ref="A185:E185"/>
    <mergeCell ref="A170:C170"/>
    <mergeCell ref="A165:C165"/>
    <mergeCell ref="A161:C161"/>
    <mergeCell ref="A167:C167"/>
    <mergeCell ref="A163:C163"/>
    <mergeCell ref="A169:C169"/>
    <mergeCell ref="A171:C171"/>
    <mergeCell ref="A166:C166"/>
    <mergeCell ref="A172:C172"/>
    <mergeCell ref="A164:C164"/>
    <mergeCell ref="A177:C177"/>
    <mergeCell ref="A179:C179"/>
    <mergeCell ref="A178:C178"/>
    <mergeCell ref="A180:E180"/>
    <mergeCell ref="A14:B14"/>
    <mergeCell ref="A15:B15"/>
    <mergeCell ref="A35:B35"/>
    <mergeCell ref="A36:B36"/>
    <mergeCell ref="A37:B37"/>
    <mergeCell ref="A140:C140"/>
    <mergeCell ref="A33:B33"/>
    <mergeCell ref="A176:C176"/>
    <mergeCell ref="A1:C1"/>
    <mergeCell ref="C45:F45"/>
    <mergeCell ref="C44:F44"/>
    <mergeCell ref="A68:F69"/>
    <mergeCell ref="A134:C134"/>
    <mergeCell ref="A162:C162"/>
    <mergeCell ref="A175:C175"/>
    <mergeCell ref="A174:C174"/>
    <mergeCell ref="A173:C173"/>
    <mergeCell ref="A145:C145"/>
    <mergeCell ref="A156:C156"/>
    <mergeCell ref="A155:C155"/>
    <mergeCell ref="A148:C148"/>
    <mergeCell ref="A149:C149"/>
    <mergeCell ref="A150:C150"/>
    <mergeCell ref="A153:C153"/>
    <mergeCell ref="A144:C144"/>
    <mergeCell ref="A139:C139"/>
    <mergeCell ref="A136:C136"/>
    <mergeCell ref="A157:C157"/>
    <mergeCell ref="A146:C146"/>
    <mergeCell ref="A151:C151"/>
    <mergeCell ref="A147:C147"/>
    <mergeCell ref="A154:C154"/>
    <mergeCell ref="A143:C143"/>
    <mergeCell ref="A158:C158"/>
    <mergeCell ref="A345:E345"/>
    <mergeCell ref="A343:E343"/>
    <mergeCell ref="A327:E327"/>
    <mergeCell ref="A318:E318"/>
    <mergeCell ref="A159:C159"/>
    <mergeCell ref="A307:E307"/>
    <mergeCell ref="A306:E306"/>
    <mergeCell ref="A302:E302"/>
    <mergeCell ref="A303:E303"/>
    <mergeCell ref="A304:E304"/>
    <mergeCell ref="A305:E305"/>
    <mergeCell ref="A308:E308"/>
    <mergeCell ref="A309:E309"/>
    <mergeCell ref="A338:E338"/>
    <mergeCell ref="A326:E326"/>
    <mergeCell ref="A313:E313"/>
    <mergeCell ref="A312:E312"/>
    <mergeCell ref="A316:E316"/>
    <mergeCell ref="A254:E254"/>
    <mergeCell ref="A255:E255"/>
    <mergeCell ref="A195:E195"/>
    <mergeCell ref="A181:E181"/>
    <mergeCell ref="A186:E186"/>
    <mergeCell ref="A202:E202"/>
    <mergeCell ref="A184:E184"/>
    <mergeCell ref="A183:E183"/>
    <mergeCell ref="A182:E182"/>
    <mergeCell ref="A246:E246"/>
    <mergeCell ref="A188:E188"/>
    <mergeCell ref="A191:E191"/>
    <mergeCell ref="A187:E187"/>
    <mergeCell ref="A190:E190"/>
    <mergeCell ref="A189:E189"/>
    <mergeCell ref="A241:E241"/>
    <mergeCell ref="A242:E242"/>
    <mergeCell ref="A193:E193"/>
    <mergeCell ref="A194:E194"/>
    <mergeCell ref="A196:E196"/>
    <mergeCell ref="A201:E201"/>
    <mergeCell ref="A197:E197"/>
    <mergeCell ref="A198:E198"/>
    <mergeCell ref="A206:E206"/>
    <mergeCell ref="A205:E205"/>
    <mergeCell ref="A204:E204"/>
    <mergeCell ref="A203:E203"/>
    <mergeCell ref="A199:E199"/>
    <mergeCell ref="A200:E200"/>
    <mergeCell ref="A395:E395"/>
    <mergeCell ref="A337:E337"/>
    <mergeCell ref="A336:E336"/>
    <mergeCell ref="A333:E333"/>
    <mergeCell ref="A334:E334"/>
    <mergeCell ref="A346:E346"/>
    <mergeCell ref="A335:E335"/>
    <mergeCell ref="A391:E391"/>
    <mergeCell ref="A365:E365"/>
    <mergeCell ref="A366:E366"/>
    <mergeCell ref="A394:E394"/>
    <mergeCell ref="A387:E387"/>
    <mergeCell ref="A388:E388"/>
    <mergeCell ref="A389:E389"/>
    <mergeCell ref="A390:E390"/>
    <mergeCell ref="A374:E374"/>
    <mergeCell ref="A382:E382"/>
    <mergeCell ref="A383:E383"/>
    <mergeCell ref="A384:E384"/>
    <mergeCell ref="A392:E392"/>
    <mergeCell ref="A386:E386"/>
    <mergeCell ref="A393:E393"/>
    <mergeCell ref="A378:E378"/>
    <mergeCell ref="A379:E379"/>
    <mergeCell ref="A385:E385"/>
    <mergeCell ref="A377:E377"/>
    <mergeCell ref="A340:E340"/>
    <mergeCell ref="A320:E320"/>
    <mergeCell ref="A357:E357"/>
    <mergeCell ref="A358:E358"/>
    <mergeCell ref="A332:E332"/>
    <mergeCell ref="A331:E331"/>
    <mergeCell ref="A330:E330"/>
    <mergeCell ref="A341:E341"/>
    <mergeCell ref="A344:E344"/>
    <mergeCell ref="A351:E351"/>
    <mergeCell ref="A324:E324"/>
    <mergeCell ref="A325:E325"/>
    <mergeCell ref="A348:E348"/>
    <mergeCell ref="A349:E349"/>
    <mergeCell ref="A350:E350"/>
    <mergeCell ref="A328:E328"/>
    <mergeCell ref="A329:E329"/>
    <mergeCell ref="A342:E342"/>
    <mergeCell ref="A347:E347"/>
    <mergeCell ref="A352:E352"/>
    <mergeCell ref="A375:E375"/>
    <mergeCell ref="A376:E376"/>
    <mergeCell ref="A381:E381"/>
    <mergeCell ref="A353:E353"/>
    <mergeCell ref="A354:E354"/>
    <mergeCell ref="A369:E369"/>
    <mergeCell ref="A355:E355"/>
    <mergeCell ref="A356:E356"/>
    <mergeCell ref="A359:E359"/>
    <mergeCell ref="A360:E360"/>
    <mergeCell ref="A380:E380"/>
    <mergeCell ref="A364:E364"/>
    <mergeCell ref="A363:E363"/>
    <mergeCell ref="A373:E373"/>
    <mergeCell ref="A372:E372"/>
    <mergeCell ref="A367:E367"/>
    <mergeCell ref="A368:E368"/>
    <mergeCell ref="A361:E361"/>
    <mergeCell ref="A362:E362"/>
    <mergeCell ref="A370:E370"/>
    <mergeCell ref="A371:E371"/>
    <mergeCell ref="A310:E310"/>
    <mergeCell ref="A311:E311"/>
    <mergeCell ref="A339:E339"/>
    <mergeCell ref="A251:E251"/>
    <mergeCell ref="A207:E207"/>
    <mergeCell ref="A217:E217"/>
    <mergeCell ref="A218:E218"/>
    <mergeCell ref="A222:E222"/>
    <mergeCell ref="A219:E219"/>
    <mergeCell ref="A223:E223"/>
    <mergeCell ref="A317:E317"/>
    <mergeCell ref="A322:E322"/>
    <mergeCell ref="A323:E323"/>
    <mergeCell ref="A314:E314"/>
    <mergeCell ref="A321:E321"/>
    <mergeCell ref="A319:E319"/>
    <mergeCell ref="A315:E315"/>
    <mergeCell ref="A253:E253"/>
    <mergeCell ref="A234:E234"/>
    <mergeCell ref="A233:E233"/>
    <mergeCell ref="A250:E250"/>
    <mergeCell ref="A213:E213"/>
    <mergeCell ref="A212:E212"/>
    <mergeCell ref="A211:E211"/>
    <mergeCell ref="A210:E210"/>
    <mergeCell ref="A228:E228"/>
    <mergeCell ref="A227:E227"/>
    <mergeCell ref="A226:E226"/>
    <mergeCell ref="A230:E230"/>
    <mergeCell ref="A208:E208"/>
    <mergeCell ref="A209:E209"/>
    <mergeCell ref="A243:E243"/>
    <mergeCell ref="A224:E224"/>
    <mergeCell ref="A237:E237"/>
    <mergeCell ref="A225:E225"/>
    <mergeCell ref="A229:E229"/>
    <mergeCell ref="A238:E238"/>
    <mergeCell ref="A231:E231"/>
    <mergeCell ref="A216:E216"/>
    <mergeCell ref="A240:E240"/>
    <mergeCell ref="A220:E220"/>
    <mergeCell ref="A221:E221"/>
    <mergeCell ref="A214:E214"/>
    <mergeCell ref="A215:E215"/>
    <mergeCell ref="A232:E232"/>
    <mergeCell ref="A297:E297"/>
    <mergeCell ref="A289:E289"/>
    <mergeCell ref="A290:E290"/>
    <mergeCell ref="A292:E292"/>
    <mergeCell ref="A291:E291"/>
    <mergeCell ref="A252:E252"/>
    <mergeCell ref="A257:E257"/>
    <mergeCell ref="A258:E258"/>
    <mergeCell ref="A259:E259"/>
    <mergeCell ref="A280:E280"/>
    <mergeCell ref="A284:E284"/>
    <mergeCell ref="A285:E285"/>
    <mergeCell ref="A287:E287"/>
    <mergeCell ref="A286:E286"/>
    <mergeCell ref="A247:E247"/>
    <mergeCell ref="A248:E248"/>
    <mergeCell ref="A235:E235"/>
    <mergeCell ref="A239:E239"/>
    <mergeCell ref="A244:E244"/>
    <mergeCell ref="A278:E278"/>
    <mergeCell ref="A277:E277"/>
    <mergeCell ref="A236:E236"/>
    <mergeCell ref="A249:E249"/>
    <mergeCell ref="A245:E245"/>
    <mergeCell ref="A266:E266"/>
    <mergeCell ref="A267:E267"/>
    <mergeCell ref="A275:E275"/>
    <mergeCell ref="A276:E276"/>
    <mergeCell ref="A270:E270"/>
    <mergeCell ref="A272:E272"/>
    <mergeCell ref="A271:E271"/>
    <mergeCell ref="A301:E301"/>
    <mergeCell ref="A293:E293"/>
    <mergeCell ref="A294:E294"/>
    <mergeCell ref="A295:E295"/>
    <mergeCell ref="A299:E299"/>
    <mergeCell ref="A298:E298"/>
    <mergeCell ref="A296:E296"/>
    <mergeCell ref="A256:E256"/>
    <mergeCell ref="A279:E279"/>
    <mergeCell ref="A269:E269"/>
    <mergeCell ref="A264:E264"/>
    <mergeCell ref="A260:E260"/>
    <mergeCell ref="A261:E261"/>
    <mergeCell ref="A262:E262"/>
    <mergeCell ref="A263:E263"/>
    <mergeCell ref="A300:E300"/>
    <mergeCell ref="A265:E265"/>
    <mergeCell ref="A268:E268"/>
    <mergeCell ref="A273:E273"/>
    <mergeCell ref="A274:E274"/>
    <mergeCell ref="A283:E283"/>
    <mergeCell ref="A281:E281"/>
    <mergeCell ref="A282:E282"/>
    <mergeCell ref="A288:E288"/>
  </mergeCells>
  <pageMargins left="0.7" right="0.7" top="0.75" bottom="0.75" header="0" footer="0"/>
  <pageSetup scale="96"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latest </vt:lpstr>
      <vt:lpstr>Previous</vt:lpstr>
      <vt:lpstr>'latest '!Print_Area</vt:lpstr>
    </vt:vector>
  </TitlesOfParts>
  <Company>cbj</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ISMAELH</dc:creator>
  <cp:lastModifiedBy>Ahmad M. Abdelrazzaq</cp:lastModifiedBy>
  <cp:lastPrinted>2025-02-27T09:17:17Z</cp:lastPrinted>
  <dcterms:created xsi:type="dcterms:W3CDTF">2007-07-30T07:31:51Z</dcterms:created>
  <dcterms:modified xsi:type="dcterms:W3CDTF">2025-03-27T06:59:35Z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LPManualFileClassification">
    <vt:lpwstr>{1A067545-A4E2-4FA1-8094-0D7902669705}</vt:lpwstr>
  </property>
  <property fmtid="{D5CDD505-2E9C-101B-9397-08002B2CF9AE}" pid="3" name="DLPManualFileClassificationLastModifiedBy">
    <vt:lpwstr>CBJ\SA-20007</vt:lpwstr>
  </property>
  <property fmtid="{D5CDD505-2E9C-101B-9397-08002B2CF9AE}" pid="4" name="DLPManualFileClassificationLastModificationDate">
    <vt:lpwstr>1730276367</vt:lpwstr>
  </property>
  <property fmtid="{D5CDD505-2E9C-101B-9397-08002B2CF9AE}" pid="5" name="DLPManualFileClassificationVersion">
    <vt:lpwstr>11.10.100.17</vt:lpwstr>
  </property>
</Properties>
</file>